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64A7E836-394A-4BAB-9EBC-5948D81C0A5C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512" xr2:uid="{00000000-000D-0000-FFFF-FFFF00000000}"/>
  </bookViews>
  <sheets>
    <sheet name="ATK-kuitti" sheetId="8" r:id="rId1"/>
    <sheet name="Käsinkirjoitettu kuitti" sheetId="7" r:id="rId2"/>
    <sheet name="alv" sheetId="5" state="hidden" r:id="rId3"/>
  </sheets>
  <definedNames>
    <definedName name="_xlnm.Print_Area" localSheetId="0">'ATK-kuitti'!$B$2:$K$48</definedName>
    <definedName name="_xlnm.Print_Area" localSheetId="1">'Käsinkirjoitettu kuitti'!$B$2:$K$44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8" l="1"/>
  <c r="I32" i="8"/>
  <c r="L20" i="5"/>
  <c r="J35" i="8"/>
  <c r="J36" i="8"/>
  <c r="J37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M7" i="5"/>
  <c r="J19" i="8"/>
  <c r="J18" i="8"/>
  <c r="J17" i="8"/>
  <c r="I17" i="8"/>
  <c r="K4" i="5" s="1"/>
  <c r="H35" i="7"/>
  <c r="I35" i="7" s="1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6" i="7"/>
  <c r="I36" i="7" s="1"/>
  <c r="H37" i="7"/>
  <c r="I37" i="7" s="1"/>
  <c r="H18" i="7"/>
  <c r="I18" i="7" s="1"/>
  <c r="I17" i="7"/>
  <c r="J17" i="7"/>
  <c r="M4" i="5"/>
  <c r="L4" i="5" l="1"/>
  <c r="I19" i="8"/>
  <c r="K6" i="5" s="1"/>
  <c r="K19" i="5"/>
  <c r="I34" i="8"/>
  <c r="K21" i="5" s="1"/>
  <c r="L10" i="5"/>
  <c r="L22" i="5"/>
  <c r="I20" i="8"/>
  <c r="K7" i="5" s="1"/>
  <c r="M9" i="5"/>
  <c r="L9" i="5"/>
  <c r="I22" i="8"/>
  <c r="K9" i="5" s="1"/>
  <c r="J38" i="7"/>
  <c r="L5" i="5"/>
  <c r="L8" i="5"/>
  <c r="L19" i="5"/>
  <c r="M19" i="5"/>
  <c r="J38" i="8"/>
  <c r="M21" i="5"/>
  <c r="I18" i="8"/>
  <c r="K5" i="5" s="1"/>
  <c r="L21" i="5"/>
  <c r="I23" i="8"/>
  <c r="K10" i="5" s="1"/>
  <c r="M8" i="5"/>
  <c r="K8" i="5"/>
  <c r="I38" i="7"/>
  <c r="L7" i="5"/>
  <c r="I33" i="8"/>
  <c r="K20" i="5" s="1"/>
  <c r="M20" i="5"/>
  <c r="L6" i="5" l="1"/>
  <c r="M5" i="5"/>
  <c r="M6" i="5"/>
  <c r="I35" i="8"/>
  <c r="K22" i="5" s="1"/>
  <c r="M22" i="5"/>
  <c r="M10" i="5"/>
  <c r="I36" i="8" l="1"/>
  <c r="K23" i="5" s="1"/>
  <c r="L23" i="5"/>
  <c r="M23" i="5"/>
  <c r="L11" i="5"/>
  <c r="I24" i="8"/>
  <c r="K11" i="5" s="1"/>
  <c r="M11" i="5"/>
  <c r="I37" i="8" l="1"/>
  <c r="K24" i="5" s="1"/>
  <c r="L24" i="5"/>
  <c r="M24" i="5"/>
  <c r="L12" i="5"/>
  <c r="M12" i="5"/>
  <c r="I25" i="8"/>
  <c r="K12" i="5" s="1"/>
  <c r="I26" i="8" l="1"/>
  <c r="K13" i="5" s="1"/>
  <c r="M13" i="5"/>
  <c r="L13" i="5"/>
  <c r="I27" i="8" l="1"/>
  <c r="K14" i="5" s="1"/>
  <c r="L14" i="5"/>
  <c r="M14" i="5"/>
  <c r="M15" i="5" l="1"/>
  <c r="I28" i="8"/>
  <c r="L15" i="5"/>
  <c r="I29" i="8" l="1"/>
  <c r="K16" i="5" s="1"/>
  <c r="L16" i="5"/>
  <c r="M16" i="5"/>
  <c r="K15" i="5"/>
  <c r="I30" i="8" l="1"/>
  <c r="K17" i="5" s="1"/>
  <c r="L17" i="5"/>
  <c r="M17" i="5" l="1"/>
  <c r="I31" i="8"/>
  <c r="I38" i="8" s="1"/>
  <c r="L18" i="5"/>
  <c r="L25" i="5" s="1"/>
  <c r="G40" i="8" s="1"/>
  <c r="M18" i="5" l="1"/>
  <c r="M25" i="5" s="1"/>
  <c r="E40" i="8" s="1"/>
  <c r="K18" i="5"/>
  <c r="K25" i="5" s="1"/>
  <c r="I4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3" authorId="0" shapeId="0" xr:uid="{959EE628-5CCC-422B-B9A6-CB99F6679047}">
      <text>
        <r>
          <rPr>
            <sz val="10"/>
            <color indexed="81"/>
            <rFont val="Tahoma"/>
            <family val="2"/>
          </rPr>
          <t>Kirjoita lähettäjän nimi tai logo. Fontin ja  koon voit vaihtaa haluamaksesi.
Logon voit tuoda kuvana valitsemalla ylävalikosta Lisää -&gt; kuva.</t>
        </r>
      </text>
    </comment>
    <comment ref="B7" authorId="0" shapeId="0" xr:uid="{082F33D0-378A-4057-BAC9-40B0D37F2786}">
      <text>
        <r>
          <rPr>
            <sz val="10"/>
            <color indexed="81"/>
            <rFont val="Tahoma"/>
            <family val="2"/>
          </rPr>
          <t>Lisää asiakkaan virallinen nimi ja osoitetiedot.</t>
        </r>
      </text>
    </comment>
    <comment ref="I7" authorId="0" shapeId="0" xr:uid="{F526241E-6328-4436-A52C-0D9951B9E5D2}">
      <text>
        <r>
          <rPr>
            <sz val="10"/>
            <color indexed="81"/>
            <rFont val="Tahoma"/>
            <family val="2"/>
          </rPr>
          <t>Juoksevalla tunnisteella erotellaan tositteet toisistaan.</t>
        </r>
      </text>
    </comment>
    <comment ref="I9" authorId="0" shapeId="0" xr:uid="{64B98A89-B0B2-4ACC-9C9B-C230E3417B60}">
      <text>
        <r>
          <rPr>
            <sz val="10"/>
            <color indexed="81"/>
            <rFont val="Tahoma"/>
            <family val="2"/>
          </rPr>
          <t xml:space="preserve">Y-TUNNUS MERKITTÄVÄ 
- ulkomaankaupassa myytäessä EU-alueelle
- ostajan kuuluessa käännetyn verovelvollisuuden piiriin </t>
        </r>
      </text>
    </comment>
    <comment ref="B45" authorId="0" shapeId="0" xr:uid="{50D41261-6C92-4FC1-B76C-7E44EDD32270}">
      <text>
        <r>
          <rPr>
            <sz val="10"/>
            <color indexed="81"/>
            <rFont val="Tahoma"/>
            <family val="2"/>
          </rPr>
          <t>Lisää yrityksen nimi ja yhteystiedot</t>
        </r>
      </text>
    </comment>
    <comment ref="I48" authorId="0" shapeId="0" xr:uid="{A92EF860-4CBA-4AEF-86D4-F8005C45A9E1}">
      <text>
        <r>
          <rPr>
            <sz val="10"/>
            <color indexed="81"/>
            <rFont val="Tahoma"/>
            <family val="2"/>
          </rPr>
          <t>Jos yritys ei ole rekisteröity arvonlisävero-velvolliseksi poista tämä merkintä.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I7" authorId="0" shapeId="0" xr:uid="{2952FA65-B9CD-49FA-A816-C31CD4860A08}">
      <text>
        <r>
          <rPr>
            <sz val="10"/>
            <color indexed="81"/>
            <rFont val="Tahoma"/>
            <family val="2"/>
          </rPr>
          <t>Juokseva tunniste eli jokaisella laskulla on oltava eri tunniste</t>
        </r>
      </text>
    </comment>
  </commentList>
</comments>
</file>

<file path=xl/sharedStrings.xml><?xml version="1.0" encoding="utf-8"?>
<sst xmlns="http://schemas.openxmlformats.org/spreadsheetml/2006/main" count="66" uniqueCount="50">
  <si>
    <t>Alv.rek.</t>
  </si>
  <si>
    <t>Kotipaikka</t>
  </si>
  <si>
    <t>Y-tunnus</t>
  </si>
  <si>
    <t xml:space="preserve"> </t>
  </si>
  <si>
    <t>Määrä</t>
  </si>
  <si>
    <t xml:space="preserve"> Toimituspäivä</t>
  </si>
  <si>
    <t>ARVONLISÄVERON LASKENTA</t>
  </si>
  <si>
    <t>kpl</t>
  </si>
  <si>
    <t>1234567-8</t>
  </si>
  <si>
    <t>Maksetaan</t>
  </si>
  <si>
    <t>Allekirjoitus</t>
  </si>
  <si>
    <t>01234 Malli</t>
  </si>
  <si>
    <t>Esimerkkikatu 100</t>
  </si>
  <si>
    <t>Esimerkkiyritys Oy</t>
  </si>
  <si>
    <t>Yks.</t>
  </si>
  <si>
    <t>ALV -%</t>
  </si>
  <si>
    <t>Yhteensä</t>
  </si>
  <si>
    <t>Arvonlisävero verokannoittain</t>
  </si>
  <si>
    <t>ALV 0 %</t>
  </si>
  <si>
    <t>YHTEENSÄ</t>
  </si>
  <si>
    <t>Kuitataan maksetuksi</t>
  </si>
  <si>
    <t>Päiväys</t>
  </si>
  <si>
    <t>Hinta/yks. sis. ALV</t>
  </si>
  <si>
    <t xml:space="preserve">  ERITTELY</t>
  </si>
  <si>
    <t>0</t>
  </si>
  <si>
    <t xml:space="preserve"> Maksun saajan nimi</t>
  </si>
  <si>
    <t xml:space="preserve"> Maksupäivä</t>
  </si>
  <si>
    <t xml:space="preserve"> Maksajan nimi ja osoite</t>
  </si>
  <si>
    <t>Hinta sis. ALV</t>
  </si>
  <si>
    <t>ALV:n määrä</t>
  </si>
  <si>
    <t xml:space="preserve"> Myyjän Y-tunnus</t>
  </si>
  <si>
    <t xml:space="preserve"> Ostajan Y-tunnus</t>
  </si>
  <si>
    <t xml:space="preserve"> Myyjän nimi</t>
  </si>
  <si>
    <t xml:space="preserve"> Ostajan nimi ja osoite </t>
  </si>
  <si>
    <t>ATK-kuitti</t>
  </si>
  <si>
    <t>2345678-9</t>
  </si>
  <si>
    <t>KUITTI</t>
  </si>
  <si>
    <t xml:space="preserve"> Laskun/kuitin nro</t>
  </si>
  <si>
    <t xml:space="preserve"> Esimerkkikatu 50</t>
  </si>
  <si>
    <t>Sähköposti</t>
  </si>
  <si>
    <t>www</t>
  </si>
  <si>
    <t>15.2.20XX</t>
  </si>
  <si>
    <t>11.2.20XX</t>
  </si>
  <si>
    <t xml:space="preserve"> Esimerkkiyritys Oy</t>
  </si>
  <si>
    <t xml:space="preserve"> Tuote </t>
  </si>
  <si>
    <t xml:space="preserve"> YHTEENSÄ</t>
  </si>
  <si>
    <t xml:space="preserve">Puh. </t>
  </si>
  <si>
    <t>Nimenselvennys</t>
  </si>
  <si>
    <t xml:space="preserve"> Ossi Ostaja</t>
  </si>
  <si>
    <t xml:space="preserve"> 33900 TAMPERE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</si>
</sst>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\ %"/>
    <numFmt numFmtId="166" formatCode="#,##0.00\ &quot;€&quot;"/>
  </numFmts>
  <fonts count="28">
    <font>
      <sz val="10"/>
      <name val="Arial"/>
    </font>
    <font>
      <sz val="12"/>
      <name val="Palatino Linotype"/>
      <family val="1"/>
    </font>
    <font>
      <b/>
      <sz val="12"/>
      <name val="Palatino Linotype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b/>
      <sz val="10"/>
      <color indexed="8"/>
      <name val="Arial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Border="1"/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3" fillId="0" borderId="0" xfId="0" applyFont="1"/>
    <xf numFmtId="0" fontId="16" fillId="0" borderId="0" xfId="0" applyFont="1"/>
    <xf numFmtId="2" fontId="7" fillId="0" borderId="0" xfId="0" applyNumberFormat="1" applyFont="1" applyProtection="1">
      <protection hidden="1"/>
    </xf>
    <xf numFmtId="0" fontId="0" fillId="0" borderId="0" xfId="0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2" fontId="0" fillId="0" borderId="0" xfId="0" applyNumberFormat="1"/>
    <xf numFmtId="14" fontId="1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 applyFill="1"/>
    <xf numFmtId="0" fontId="1" fillId="0" borderId="0" xfId="0" applyFont="1" applyFill="1" applyProtection="1"/>
    <xf numFmtId="0" fontId="16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4" fontId="13" fillId="0" borderId="0" xfId="0" applyNumberFormat="1" applyFont="1" applyFill="1" applyBorder="1" applyAlignment="1" applyProtection="1">
      <alignment horizontal="right" vertical="center"/>
      <protection hidden="1"/>
    </xf>
    <xf numFmtId="4" fontId="13" fillId="0" borderId="1" xfId="0" applyNumberFormat="1" applyFont="1" applyFill="1" applyBorder="1" applyAlignment="1" applyProtection="1">
      <alignment horizontal="right"/>
      <protection hidden="1"/>
    </xf>
    <xf numFmtId="1" fontId="13" fillId="0" borderId="1" xfId="0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/>
    </xf>
    <xf numFmtId="4" fontId="1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0" fillId="0" borderId="2" xfId="0" applyFont="1" applyFill="1" applyBorder="1" applyProtection="1">
      <protection hidden="1"/>
    </xf>
    <xf numFmtId="0" fontId="9" fillId="0" borderId="2" xfId="0" applyFont="1" applyFill="1" applyBorder="1" applyAlignment="1" applyProtection="1">
      <alignment horizontal="right"/>
      <protection hidden="1"/>
    </xf>
    <xf numFmtId="4" fontId="13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Protection="1">
      <protection hidden="1"/>
    </xf>
    <xf numFmtId="9" fontId="10" fillId="0" borderId="2" xfId="0" applyNumberFormat="1" applyFont="1" applyFill="1" applyBorder="1" applyProtection="1">
      <protection hidden="1"/>
    </xf>
    <xf numFmtId="4" fontId="16" fillId="0" borderId="2" xfId="0" applyNumberFormat="1" applyFont="1" applyFill="1" applyBorder="1" applyProtection="1">
      <protection hidden="1"/>
    </xf>
    <xf numFmtId="9" fontId="10" fillId="0" borderId="2" xfId="0" applyNumberFormat="1" applyFont="1" applyFill="1" applyBorder="1" applyAlignment="1" applyProtection="1">
      <alignment horizontal="center"/>
      <protection hidden="1"/>
    </xf>
    <xf numFmtId="9" fontId="10" fillId="0" borderId="0" xfId="0" applyNumberFormat="1" applyFont="1" applyFill="1" applyBorder="1" applyProtection="1">
      <protection hidden="1"/>
    </xf>
    <xf numFmtId="4" fontId="16" fillId="0" borderId="0" xfId="0" applyNumberFormat="1" applyFont="1" applyFill="1" applyBorder="1" applyProtection="1">
      <protection hidden="1"/>
    </xf>
    <xf numFmtId="9" fontId="10" fillId="0" borderId="0" xfId="0" applyNumberFormat="1" applyFont="1" applyFill="1" applyBorder="1" applyAlignment="1" applyProtection="1">
      <alignment horizontal="center"/>
      <protection hidden="1"/>
    </xf>
    <xf numFmtId="9" fontId="16" fillId="0" borderId="0" xfId="0" applyNumberFormat="1" applyFont="1" applyFill="1" applyBorder="1" applyProtection="1">
      <protection hidden="1"/>
    </xf>
    <xf numFmtId="1" fontId="13" fillId="0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5" xfId="0" applyNumberFormat="1" applyFont="1" applyFill="1" applyBorder="1" applyAlignment="1" applyProtection="1">
      <alignment horizontal="center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hidden="1"/>
    </xf>
    <xf numFmtId="1" fontId="13" fillId="0" borderId="6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4" fontId="14" fillId="0" borderId="6" xfId="0" applyNumberFormat="1" applyFont="1" applyFill="1" applyBorder="1" applyAlignment="1" applyProtection="1">
      <alignment horizontal="center" vertical="center"/>
      <protection locked="0"/>
    </xf>
    <xf numFmtId="14" fontId="13" fillId="0" borderId="6" xfId="0" applyNumberFormat="1" applyFont="1" applyFill="1" applyBorder="1" applyAlignment="1" applyProtection="1">
      <alignment horizontal="center" vertical="center"/>
      <protection locked="0"/>
    </xf>
    <xf numFmtId="14" fontId="14" fillId="0" borderId="7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14" fontId="13" fillId="0" borderId="7" xfId="0" applyNumberFormat="1" applyFont="1" applyFill="1" applyBorder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1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49" fontId="20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4" fontId="13" fillId="0" borderId="4" xfId="0" applyNumberFormat="1" applyFont="1" applyFill="1" applyBorder="1" applyAlignment="1" applyProtection="1">
      <alignment horizontal="right" vertical="center"/>
    </xf>
    <xf numFmtId="1" fontId="13" fillId="0" borderId="5" xfId="0" applyNumberFormat="1" applyFont="1" applyFill="1" applyBorder="1" applyAlignment="1" applyProtection="1">
      <alignment horizontal="center" vertical="center"/>
    </xf>
    <xf numFmtId="4" fontId="13" fillId="0" borderId="5" xfId="0" applyNumberFormat="1" applyFont="1" applyFill="1" applyBorder="1" applyAlignment="1" applyProtection="1">
      <alignment horizontal="right" vertical="center"/>
    </xf>
    <xf numFmtId="164" fontId="13" fillId="0" borderId="5" xfId="0" applyNumberFormat="1" applyFont="1" applyFill="1" applyBorder="1" applyAlignment="1" applyProtection="1">
      <alignment horizontal="center" vertical="center"/>
    </xf>
    <xf numFmtId="1" fontId="13" fillId="0" borderId="6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/>
    <xf numFmtId="0" fontId="13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" fontId="13" fillId="0" borderId="5" xfId="0" applyNumberFormat="1" applyFont="1" applyFill="1" applyBorder="1" applyAlignment="1" applyProtection="1">
      <alignment horizontal="center" vertical="center"/>
      <protection locked="0"/>
    </xf>
    <xf numFmtId="166" fontId="13" fillId="0" borderId="5" xfId="0" applyNumberFormat="1" applyFont="1" applyFill="1" applyBorder="1" applyAlignment="1" applyProtection="1">
      <alignment horizontal="center" vertical="center"/>
      <protection hidden="1"/>
    </xf>
    <xf numFmtId="166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  <xf numFmtId="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/>
    <xf numFmtId="0" fontId="23" fillId="0" borderId="0" xfId="0" applyFont="1" applyAlignment="1"/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  <protection hidden="1"/>
    </xf>
    <xf numFmtId="166" fontId="13" fillId="0" borderId="12" xfId="0" applyNumberFormat="1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left"/>
      <protection hidden="1"/>
    </xf>
    <xf numFmtId="4" fontId="17" fillId="0" borderId="1" xfId="0" applyNumberFormat="1" applyFont="1" applyFill="1" applyBorder="1" applyAlignment="1" applyProtection="1">
      <alignment horizontal="right" indent="1"/>
      <protection hidden="1"/>
    </xf>
    <xf numFmtId="4" fontId="17" fillId="0" borderId="8" xfId="0" applyNumberFormat="1" applyFont="1" applyFill="1" applyBorder="1" applyAlignment="1" applyProtection="1">
      <alignment horizontal="right" indent="1"/>
      <protection hidden="1"/>
    </xf>
    <xf numFmtId="166" fontId="13" fillId="0" borderId="3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right" vertical="center"/>
    </xf>
    <xf numFmtId="0" fontId="16" fillId="0" borderId="1" xfId="0" applyNumberFormat="1" applyFont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1" xfId="0" applyFont="1" applyBorder="1" applyAlignment="1" applyProtection="1">
      <alignment horizontal="left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hidden="1"/>
    </xf>
    <xf numFmtId="4" fontId="13" fillId="0" borderId="12" xfId="0" applyNumberFormat="1" applyFont="1" applyFill="1" applyBorder="1" applyAlignment="1" applyProtection="1">
      <alignment horizontal="right" vertical="center"/>
      <protection hidden="1"/>
    </xf>
    <xf numFmtId="49" fontId="13" fillId="0" borderId="11" xfId="0" applyNumberFormat="1" applyFont="1" applyFill="1" applyBorder="1" applyAlignment="1" applyProtection="1">
      <alignment vertical="center"/>
    </xf>
    <xf numFmtId="49" fontId="13" fillId="0" borderId="13" xfId="0" applyNumberFormat="1" applyFont="1" applyFill="1" applyBorder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horizontal="right" vertical="center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" fontId="17" fillId="0" borderId="1" xfId="0" applyNumberFormat="1" applyFont="1" applyFill="1" applyBorder="1" applyAlignment="1" applyProtection="1">
      <alignment horizontal="right"/>
      <protection hidden="1"/>
    </xf>
    <xf numFmtId="4" fontId="17" fillId="0" borderId="8" xfId="0" applyNumberFormat="1" applyFont="1" applyFill="1" applyBorder="1" applyAlignment="1" applyProtection="1">
      <alignment horizontal="right"/>
      <protection hidden="1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1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14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5" fillId="0" borderId="15" xfId="0" applyFont="1" applyFill="1" applyBorder="1" applyAlignment="1" applyProtection="1">
      <alignment horizontal="left" wrapText="1"/>
      <protection locked="0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65" fontId="16" fillId="4" borderId="6" xfId="0" applyNumberFormat="1" applyFont="1" applyFill="1" applyBorder="1" applyAlignment="1" applyProtection="1">
      <alignment vertical="center"/>
      <protection hidden="1"/>
    </xf>
    <xf numFmtId="4" fontId="16" fillId="2" borderId="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/>
    <xf numFmtId="49" fontId="13" fillId="0" borderId="4" xfId="0" applyNumberFormat="1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horizontal="right" vertical="center"/>
      <protection hidden="1"/>
    </xf>
    <xf numFmtId="4" fontId="13" fillId="0" borderId="22" xfId="0" applyNumberFormat="1" applyFont="1" applyFill="1" applyBorder="1" applyAlignment="1" applyProtection="1">
      <alignment horizontal="right" vertical="center"/>
      <protection hidden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5" fontId="16" fillId="4" borderId="13" xfId="0" applyNumberFormat="1" applyFont="1" applyFill="1" applyBorder="1" applyAlignment="1" applyProtection="1">
      <alignment vertical="center"/>
      <protection hidden="1"/>
    </xf>
    <xf numFmtId="165" fontId="16" fillId="4" borderId="13" xfId="0" applyNumberFormat="1" applyFont="1" applyFill="1" applyBorder="1" applyAlignment="1" applyProtection="1">
      <alignment horizontal="center" vertical="center"/>
      <protection hidden="1"/>
    </xf>
    <xf numFmtId="4" fontId="16" fillId="2" borderId="6" xfId="0" applyNumberFormat="1" applyFont="1" applyFill="1" applyBorder="1" applyAlignment="1" applyProtection="1">
      <alignment horizontal="center" vertical="center"/>
      <protection hidden="1"/>
    </xf>
    <xf numFmtId="165" fontId="16" fillId="4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4" xfId="0" applyNumberFormat="1" applyFont="1" applyFill="1" applyBorder="1" applyAlignment="1" applyProtection="1">
      <alignment vertical="center"/>
      <protection locked="0"/>
    </xf>
    <xf numFmtId="49" fontId="13" fillId="0" borderId="2" xfId="0" applyNumberFormat="1" applyFont="1" applyFill="1" applyBorder="1" applyAlignment="1" applyProtection="1">
      <alignment vertical="center"/>
      <protection locked="0"/>
    </xf>
    <xf numFmtId="166" fontId="13" fillId="0" borderId="7" xfId="0" applyNumberFormat="1" applyFont="1" applyFill="1" applyBorder="1" applyAlignment="1" applyProtection="1">
      <alignment horizontal="center" vertical="center"/>
      <protection hidden="1"/>
    </xf>
    <xf numFmtId="166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K&#228;sinkirjoitettu kuitt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TK-kui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</xdr:colOff>
      <xdr:row>5</xdr:row>
      <xdr:rowOff>20954</xdr:rowOff>
    </xdr:from>
    <xdr:to>
      <xdr:col>15</xdr:col>
      <xdr:colOff>371475</xdr:colOff>
      <xdr:row>7</xdr:row>
      <xdr:rowOff>5864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89470" y="935354"/>
          <a:ext cx="2164080" cy="327810"/>
        </a:xfrm>
        <a:prstGeom prst="rect">
          <a:avLst/>
        </a:prstGeom>
        <a:solidFill>
          <a:srgbClr val="0070C0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 b="1">
              <a:solidFill>
                <a:schemeClr val="bg1"/>
              </a:solidFill>
              <a:effectLst/>
            </a:rPr>
            <a:t>KÄSINKIRJOITETTU</a:t>
          </a:r>
          <a:r>
            <a:rPr lang="fi-FI" sz="1100" b="1" baseline="0">
              <a:solidFill>
                <a:schemeClr val="bg1"/>
              </a:solidFill>
              <a:effectLst/>
            </a:rPr>
            <a:t> KUITTI </a:t>
          </a:r>
          <a:endParaRPr lang="fi-FI" sz="1100" b="1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11</xdr:col>
      <xdr:colOff>342900</xdr:colOff>
      <xdr:row>4</xdr:row>
      <xdr:rowOff>76200</xdr:rowOff>
    </xdr:from>
    <xdr:to>
      <xdr:col>12</xdr:col>
      <xdr:colOff>281940</xdr:colOff>
      <xdr:row>7</xdr:row>
      <xdr:rowOff>133350</xdr:rowOff>
    </xdr:to>
    <xdr:pic>
      <xdr:nvPicPr>
        <xdr:cNvPr id="8301" name="Kuva 9" descr="C:\Users\Henri\AppData\Local\Microsoft\Windows\Temporary Internet Files\Content.IE5\N4VBPFWY\MC900432666[2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81915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478155</xdr:colOff>
      <xdr:row>9</xdr:row>
      <xdr:rowOff>156482</xdr:rowOff>
    </xdr:from>
    <xdr:to>
      <xdr:col>17</xdr:col>
      <xdr:colOff>13607</xdr:colOff>
      <xdr:row>29</xdr:row>
      <xdr:rowOff>212272</xdr:rowOff>
    </xdr:to>
    <xdr:sp macro="" textlink="">
      <xdr:nvSpPr>
        <xdr:cNvPr id="7" name="Vuokaaviosymboli: Dokumentti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17798" y="1734911"/>
          <a:ext cx="3454309" cy="4257675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rtlCol="0" anchor="b"/>
        <a:lstStyle/>
        <a:p>
          <a:pPr algn="ctr">
            <a:lnSpc>
              <a:spcPts val="1300"/>
            </a:lnSpc>
          </a:pPr>
          <a:br>
            <a:rPr lang="fi-FI" sz="1400" b="1">
              <a:solidFill>
                <a:sysClr val="windowText" lastClr="000000"/>
              </a:solidFill>
            </a:rPr>
          </a:br>
          <a:r>
            <a:rPr lang="fi-FI" sz="1400" b="1">
              <a:solidFill>
                <a:sysClr val="windowText" lastClr="000000"/>
              </a:solidFill>
            </a:rPr>
            <a:t>L7 KUITTI OSTAJALLE</a:t>
          </a:r>
        </a:p>
        <a:p>
          <a:pPr algn="ctr">
            <a:lnSpc>
              <a:spcPts val="1300"/>
            </a:lnSpc>
          </a:pPr>
          <a:endParaRPr lang="fi-FI" sz="14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br>
            <a:rPr lang="fi-FI" sz="1200" b="1">
              <a:solidFill>
                <a:sysClr val="windowText" lastClr="000000"/>
              </a:solidFill>
            </a:rPr>
          </a:br>
          <a:r>
            <a:rPr lang="fi-FI" sz="1200" b="1">
              <a:solidFill>
                <a:sysClr val="windowText" lastClr="000000"/>
              </a:solidFill>
            </a:rPr>
            <a:t>Soveltuu</a:t>
          </a:r>
          <a:r>
            <a:rPr lang="fi-FI" sz="1200" b="1" baseline="0">
              <a:solidFill>
                <a:sysClr val="windowText" lastClr="000000"/>
              </a:solidFill>
            </a:rPr>
            <a:t> sekä kuluttaja- että yrityslaskun maksun vastaanottamiseen</a:t>
          </a:r>
          <a:r>
            <a:rPr lang="fi-FI" sz="1200" baseline="0">
              <a:solidFill>
                <a:sysClr val="windowText" lastClr="000000"/>
              </a:solidFill>
            </a:rPr>
            <a:t>.  Täytä ja tulosta kahtena kappaleena. toinen myyjälle ja toinen ostajalle.</a:t>
          </a:r>
        </a:p>
        <a:p>
          <a:pPr algn="l">
            <a:lnSpc>
              <a:spcPts val="1400"/>
            </a:lnSpc>
          </a:pPr>
          <a:endParaRPr lang="fi-FI" sz="1200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2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 Laskun/kuitin numeron merkitseminen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</a:rPr>
            <a:t>- merkitään juoksevin numeroin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</a:rPr>
            <a:t>-</a:t>
          </a:r>
          <a:r>
            <a:rPr lang="fi-FI" sz="1100" baseline="0">
              <a:solidFill>
                <a:sysClr val="windowText" lastClr="000000"/>
              </a:solidFill>
              <a:effectLst/>
            </a:rPr>
            <a:t> jos yrityksellä sekä käteiskuitteja sekä laskuja, numerot jatkuvat peräkkäin</a:t>
          </a:r>
          <a:endParaRPr lang="fi-FI" sz="1100">
            <a:solidFill>
              <a:sysClr val="windowText" lastClr="000000"/>
            </a:solidFill>
            <a:effectLst/>
          </a:endParaRPr>
        </a:p>
        <a:p>
          <a:pPr algn="l">
            <a:lnSpc>
              <a:spcPts val="1200"/>
            </a:lnSpc>
          </a:pPr>
          <a:endParaRPr lang="fi-FI" sz="120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fi-FI" sz="12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 Ostajan Y-tunnuksen merkitseminen</a:t>
          </a:r>
        </a:p>
        <a:p>
          <a:pPr>
            <a:lnSpc>
              <a:spcPts val="1000"/>
            </a:lnSpc>
          </a:pPr>
          <a:br>
            <a:rPr lang="fi-FI">
              <a:solidFill>
                <a:sysClr val="windowText" lastClr="000000"/>
              </a:solidFill>
              <a:effectLst/>
            </a:rPr>
          </a:br>
          <a:r>
            <a:rPr lang="fi-FI">
              <a:solidFill>
                <a:sysClr val="windowText" lastClr="000000"/>
              </a:solidFill>
              <a:effectLst/>
            </a:rPr>
            <a:t>Ostajan Y-tunnus on merkittävä myytäessä ulkomaille EU-alueella</a:t>
          </a:r>
          <a:r>
            <a:rPr lang="fi-FI" baseline="0">
              <a:solidFill>
                <a:sysClr val="windowText" lastClr="000000"/>
              </a:solidFill>
              <a:effectLst/>
            </a:rPr>
            <a:t> tai ostajan kuuluessa käännetyn verovelvollisuuden piiriin.</a:t>
          </a:r>
          <a:endParaRPr lang="fi-FI">
            <a:solidFill>
              <a:sysClr val="windowText" lastClr="000000"/>
            </a:solidFill>
            <a:effectLst/>
          </a:endParaRPr>
        </a:p>
        <a:p>
          <a:endParaRPr lang="fi-FI">
            <a:solidFill>
              <a:sysClr val="windowText" lastClr="000000"/>
            </a:solidFill>
            <a:effectLst/>
          </a:endParaRPr>
        </a:p>
        <a:p>
          <a:pPr algn="l">
            <a:lnSpc>
              <a:spcPts val="700"/>
            </a:lnSpc>
          </a:pPr>
          <a:endParaRPr lang="fi-FI" sz="1100" u="none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634638</xdr:colOff>
      <xdr:row>10</xdr:row>
      <xdr:rowOff>77017</xdr:rowOff>
    </xdr:from>
    <xdr:to>
      <xdr:col>16</xdr:col>
      <xdr:colOff>394880</xdr:colOff>
      <xdr:row>32</xdr:row>
      <xdr:rowOff>47625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372895" y="2128974"/>
          <a:ext cx="3025956" cy="4716780"/>
        </a:xfrm>
        <a:prstGeom prst="flowChartDocumen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144000" rtlCol="0" anchor="t"/>
        <a:lstStyle/>
        <a:p>
          <a:pPr algn="l">
            <a:lnSpc>
              <a:spcPts val="1300"/>
            </a:lnSpc>
          </a:pPr>
          <a:r>
            <a:rPr lang="fi-FI" sz="1200" b="1">
              <a:solidFill>
                <a:sysClr val="windowText" lastClr="000000"/>
              </a:solidFill>
            </a:rPr>
            <a:t>L7 KUITTI OSTAJALLE</a:t>
          </a:r>
          <a:br>
            <a:rPr lang="fi-FI" sz="1200" b="1">
              <a:solidFill>
                <a:sysClr val="windowText" lastClr="000000"/>
              </a:solidFill>
            </a:rPr>
          </a:br>
          <a:endParaRPr lang="fi-FI" sz="1200" b="1">
            <a:solidFill>
              <a:sysClr val="windowText" lastClr="000000"/>
            </a:solidFill>
          </a:endParaRPr>
        </a:p>
        <a:p>
          <a:pPr marL="171450" marR="0" indent="-17145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fi-FI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Kirjoitetaan käsin maksuhetkellä kahtena kappaleena, jotka allekirjoitetaan.</a:t>
          </a:r>
          <a:r>
            <a:rPr lang="fi-FI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Toinen myyjälle, toinen ostajalle.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lang="fi-FI" sz="1200" b="1">
              <a:solidFill>
                <a:sysClr val="windowText" lastClr="000000"/>
              </a:solidFill>
            </a:rPr>
            <a:t>Soveltuu</a:t>
          </a:r>
          <a:r>
            <a:rPr lang="fi-FI" sz="1200" b="1" baseline="0">
              <a:solidFill>
                <a:sysClr val="windowText" lastClr="000000"/>
              </a:solidFill>
            </a:rPr>
            <a:t> sekä kuluttaja- että yrityslaskun maksun vastaanottamiseen</a:t>
          </a:r>
          <a:r>
            <a:rPr lang="fi-FI" sz="1200" baseline="0">
              <a:solidFill>
                <a:sysClr val="windowText" lastClr="000000"/>
              </a:solidFill>
            </a:rPr>
            <a:t>.  </a:t>
          </a:r>
        </a:p>
        <a:p>
          <a:pPr algn="l">
            <a:lnSpc>
              <a:spcPts val="1400"/>
            </a:lnSpc>
          </a:pPr>
          <a:endParaRPr lang="fi-FI" sz="1200" baseline="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2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 Laskun/kuitin numeron merkitseminen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</a:rPr>
            <a:t>- merkitään juoksevin numeroin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>
              <a:solidFill>
                <a:sysClr val="windowText" lastClr="000000"/>
              </a:solidFill>
              <a:effectLst/>
            </a:rPr>
            <a:t>-</a:t>
          </a:r>
          <a:r>
            <a:rPr lang="fi-FI" sz="1100" baseline="0">
              <a:solidFill>
                <a:sysClr val="windowText" lastClr="000000"/>
              </a:solidFill>
              <a:effectLst/>
            </a:rPr>
            <a:t> jos yrityksellä sekä käteiskuitteja että </a:t>
          </a:r>
          <a:br>
            <a:rPr lang="fi-FI" sz="1100" baseline="0">
              <a:solidFill>
                <a:sysClr val="windowText" lastClr="000000"/>
              </a:solidFill>
              <a:effectLst/>
            </a:rPr>
          </a:br>
          <a:r>
            <a:rPr lang="fi-FI" sz="1100" baseline="0">
              <a:solidFill>
                <a:sysClr val="windowText" lastClr="000000"/>
              </a:solidFill>
              <a:effectLst/>
            </a:rPr>
            <a:t>  laskuja, numerot jatkuvat peräkkäin</a:t>
          </a:r>
          <a:endParaRPr lang="fi-FI" sz="1100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lang="fi-FI" sz="120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fi-FI" sz="12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 Ostajan Y-tunnuksen merkitseminen</a:t>
          </a:r>
        </a:p>
        <a:p>
          <a:pPr>
            <a:lnSpc>
              <a:spcPts val="1100"/>
            </a:lnSpc>
          </a:pPr>
          <a:r>
            <a:rPr lang="fi-FI">
              <a:solidFill>
                <a:sysClr val="windowText" lastClr="000000"/>
              </a:solidFill>
              <a:effectLst/>
            </a:rPr>
            <a:t>Ostajan Y-tunnus on merkittävä </a:t>
          </a:r>
        </a:p>
        <a:p>
          <a:r>
            <a:rPr lang="fi-FI">
              <a:solidFill>
                <a:sysClr val="windowText" lastClr="000000"/>
              </a:solidFill>
              <a:effectLst/>
            </a:rPr>
            <a:t>- MYYTÄESSÄ ulkomaille EU-ALUEELLA tai</a:t>
          </a:r>
        </a:p>
        <a:p>
          <a:pPr>
            <a:lnSpc>
              <a:spcPts val="1100"/>
            </a:lnSpc>
          </a:pPr>
          <a:r>
            <a:rPr lang="fi-FI">
              <a:solidFill>
                <a:sysClr val="windowText" lastClr="000000"/>
              </a:solidFill>
              <a:effectLst/>
            </a:rPr>
            <a:t>- OSTAJA KUULUU KÄÄNNETYN </a:t>
          </a:r>
        </a:p>
        <a:p>
          <a:pPr>
            <a:lnSpc>
              <a:spcPts val="1200"/>
            </a:lnSpc>
          </a:pPr>
          <a:r>
            <a:rPr lang="fi-FI">
              <a:solidFill>
                <a:sysClr val="windowText" lastClr="000000"/>
              </a:solidFill>
              <a:effectLst/>
            </a:rPr>
            <a:t>  VEROVELVOLLISUUDEN PIIRIIN </a:t>
          </a:r>
        </a:p>
        <a:p>
          <a:endParaRPr lang="fi-FI">
            <a:solidFill>
              <a:sysClr val="windowText" lastClr="000000"/>
            </a:solidFill>
            <a:effectLst/>
          </a:endParaRPr>
        </a:p>
        <a:p>
          <a:pPr algn="l">
            <a:lnSpc>
              <a:spcPts val="900"/>
            </a:lnSpc>
          </a:pPr>
          <a:endParaRPr lang="fi-FI" sz="1100" u="none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12</xdr:col>
      <xdr:colOff>177165</xdr:colOff>
      <xdr:row>5</xdr:row>
      <xdr:rowOff>104773</xdr:rowOff>
    </xdr:from>
    <xdr:to>
      <xdr:col>14</xdr:col>
      <xdr:colOff>28574</xdr:colOff>
      <xdr:row>7</xdr:row>
      <xdr:rowOff>2129</xdr:rowOff>
    </xdr:to>
    <xdr:sp macro="" textlink="">
      <xdr:nvSpPr>
        <xdr:cNvPr id="16" name="Tekstiruutu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292340" y="1104898"/>
          <a:ext cx="1070609" cy="31645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1100" b="1" baseline="0">
              <a:solidFill>
                <a:schemeClr val="bg1"/>
              </a:solidFill>
            </a:rPr>
            <a:t>ATK-KUITTI</a:t>
          </a:r>
          <a:endParaRPr lang="fi-FI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11</xdr:col>
      <xdr:colOff>531495</xdr:colOff>
      <xdr:row>5</xdr:row>
      <xdr:rowOff>49530</xdr:rowOff>
    </xdr:from>
    <xdr:to>
      <xdr:col>12</xdr:col>
      <xdr:colOff>410195</xdr:colOff>
      <xdr:row>7</xdr:row>
      <xdr:rowOff>101348</xdr:rowOff>
    </xdr:to>
    <xdr:pic>
      <xdr:nvPicPr>
        <xdr:cNvPr id="3" name="Kuv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BC5BC-6400-46CD-8652-B7EC492A8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070" y="1049655"/>
          <a:ext cx="488300" cy="47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Q66"/>
  <sheetViews>
    <sheetView showGridLines="0" showZeros="0" tabSelected="1" defaultGridColor="0" colorId="23" zoomScaleNormal="100" workbookViewId="0">
      <selection activeCell="B3" sqref="B3:E3"/>
    </sheetView>
  </sheetViews>
  <sheetFormatPr defaultRowHeight="12.45"/>
  <cols>
    <col min="2" max="2" width="9.07421875" customWidth="1"/>
    <col min="3" max="3" width="15.84375" customWidth="1"/>
    <col min="4" max="4" width="6" customWidth="1"/>
    <col min="5" max="5" width="8" customWidth="1"/>
    <col min="6" max="6" width="6" customWidth="1"/>
    <col min="7" max="7" width="10.53515625" customWidth="1"/>
    <col min="8" max="8" width="6.4609375" customWidth="1"/>
    <col min="9" max="9" width="12.4609375" customWidth="1"/>
    <col min="10" max="10" width="5.23046875" customWidth="1"/>
    <col min="11" max="11" width="9.23046875" customWidth="1"/>
  </cols>
  <sheetData>
    <row r="2" spans="2:17" ht="15">
      <c r="B2" s="5" t="s">
        <v>25</v>
      </c>
      <c r="C2" s="4"/>
      <c r="M2" s="52"/>
      <c r="N2" s="53"/>
      <c r="O2" s="53"/>
      <c r="P2" s="53"/>
      <c r="Q2" s="53"/>
    </row>
    <row r="3" spans="2:17" ht="17.399999999999999" customHeight="1">
      <c r="B3" s="113" t="s">
        <v>43</v>
      </c>
      <c r="C3" s="113"/>
      <c r="D3" s="113"/>
      <c r="E3" s="113"/>
      <c r="F3" s="13"/>
      <c r="G3" s="102" t="s">
        <v>36</v>
      </c>
      <c r="H3" s="103"/>
      <c r="I3" s="103"/>
      <c r="J3" s="103"/>
      <c r="K3" s="103"/>
      <c r="M3" s="52"/>
      <c r="N3" s="24"/>
      <c r="O3" s="24"/>
      <c r="P3" s="24"/>
      <c r="Q3" s="53"/>
    </row>
    <row r="4" spans="2:17" ht="13.5" customHeight="1">
      <c r="B4" s="86"/>
      <c r="C4" s="86"/>
      <c r="D4" s="86"/>
      <c r="E4" s="86"/>
      <c r="F4" s="13"/>
      <c r="M4" s="54"/>
      <c r="N4" s="24"/>
      <c r="O4" s="24"/>
      <c r="P4" s="24"/>
      <c r="Q4" s="53"/>
    </row>
    <row r="5" spans="2:17" ht="13.5" customHeight="1">
      <c r="F5" s="7"/>
      <c r="M5" s="55"/>
      <c r="N5" s="24"/>
      <c r="O5" s="24"/>
      <c r="P5" s="24"/>
      <c r="Q5" s="53"/>
    </row>
    <row r="6" spans="2:17" ht="13.5" customHeight="1">
      <c r="B6" s="227" t="s">
        <v>27</v>
      </c>
      <c r="C6" s="228"/>
      <c r="D6" s="228"/>
      <c r="E6" s="229"/>
      <c r="F6" s="8"/>
      <c r="G6" s="94" t="s">
        <v>26</v>
      </c>
      <c r="H6" s="95"/>
      <c r="I6" s="62" t="s">
        <v>41</v>
      </c>
      <c r="J6" s="64"/>
      <c r="K6" s="12"/>
      <c r="M6" s="55"/>
      <c r="N6" s="24"/>
      <c r="O6" s="24"/>
      <c r="P6" s="24"/>
      <c r="Q6" s="53"/>
    </row>
    <row r="7" spans="2:17" ht="13.5" customHeight="1">
      <c r="B7" s="230" t="s">
        <v>48</v>
      </c>
      <c r="C7" s="107"/>
      <c r="D7" s="107"/>
      <c r="E7" s="231"/>
      <c r="F7" s="9"/>
      <c r="G7" s="108" t="s">
        <v>37</v>
      </c>
      <c r="H7" s="109"/>
      <c r="I7" s="59" t="s">
        <v>24</v>
      </c>
      <c r="J7" s="65"/>
      <c r="K7" s="66"/>
      <c r="M7" s="56"/>
      <c r="N7" s="24"/>
      <c r="O7" s="24"/>
      <c r="P7" s="24"/>
      <c r="Q7" s="53"/>
    </row>
    <row r="8" spans="2:17" ht="13.5" customHeight="1">
      <c r="B8" s="230"/>
      <c r="C8" s="107"/>
      <c r="D8" s="107"/>
      <c r="E8" s="231"/>
      <c r="F8" s="9"/>
      <c r="G8" s="94" t="s">
        <v>5</v>
      </c>
      <c r="H8" s="95"/>
      <c r="I8" s="63" t="s">
        <v>42</v>
      </c>
      <c r="J8" s="67"/>
      <c r="K8" s="68"/>
      <c r="M8" s="53"/>
      <c r="N8" s="53"/>
      <c r="O8" s="53"/>
      <c r="P8" s="53"/>
      <c r="Q8" s="53"/>
    </row>
    <row r="9" spans="2:17" ht="13.5" customHeight="1">
      <c r="B9" s="232" t="s">
        <v>38</v>
      </c>
      <c r="C9" s="111"/>
      <c r="D9" s="111"/>
      <c r="E9" s="233"/>
      <c r="F9" s="9"/>
      <c r="G9" s="108" t="s">
        <v>31</v>
      </c>
      <c r="H9" s="109"/>
      <c r="I9" s="77" t="s">
        <v>35</v>
      </c>
      <c r="J9" s="61"/>
      <c r="K9" s="61"/>
    </row>
    <row r="10" spans="2:17" ht="13.5" customHeight="1">
      <c r="B10" s="232" t="s">
        <v>49</v>
      </c>
      <c r="C10" s="111"/>
      <c r="D10" s="111"/>
      <c r="E10" s="233"/>
      <c r="F10" s="9"/>
    </row>
    <row r="11" spans="2:17" ht="13.5" customHeight="1">
      <c r="B11" s="234"/>
      <c r="C11" s="235"/>
      <c r="D11" s="235"/>
      <c r="E11" s="236"/>
      <c r="F11" s="17"/>
    </row>
    <row r="12" spans="2:17">
      <c r="B12" s="18"/>
      <c r="C12" s="18"/>
      <c r="D12" s="18"/>
      <c r="E12" s="18"/>
      <c r="F12" s="19"/>
    </row>
    <row r="13" spans="2:17">
      <c r="B13" s="18"/>
      <c r="C13" s="18"/>
      <c r="D13" s="18"/>
      <c r="E13" s="18"/>
      <c r="F13" s="18"/>
      <c r="G13" s="14"/>
      <c r="H13" s="16"/>
      <c r="I13" s="15"/>
      <c r="J13" s="15"/>
      <c r="K13" s="15"/>
    </row>
    <row r="14" spans="2:17" ht="13.5" customHeight="1">
      <c r="B14" s="20"/>
      <c r="C14" s="20"/>
      <c r="D14" s="20" t="s">
        <v>3</v>
      </c>
      <c r="E14" s="20"/>
      <c r="F14" s="21"/>
      <c r="G14" s="21"/>
      <c r="H14" s="21"/>
      <c r="I14" s="21"/>
      <c r="J14" s="21"/>
      <c r="K14" s="182"/>
    </row>
    <row r="15" spans="2:17" ht="13.5" customHeight="1">
      <c r="B15" s="212" t="s">
        <v>23</v>
      </c>
      <c r="C15" s="213"/>
      <c r="D15" s="214"/>
      <c r="E15" s="215" t="s">
        <v>4</v>
      </c>
      <c r="F15" s="216" t="s">
        <v>14</v>
      </c>
      <c r="G15" s="216" t="s">
        <v>28</v>
      </c>
      <c r="H15" s="216" t="s">
        <v>15</v>
      </c>
      <c r="I15" s="215" t="s">
        <v>16</v>
      </c>
      <c r="J15" s="217"/>
      <c r="K15" s="218"/>
    </row>
    <row r="16" spans="2:17">
      <c r="B16" s="219"/>
      <c r="C16" s="220"/>
      <c r="D16" s="221"/>
      <c r="E16" s="222"/>
      <c r="F16" s="223"/>
      <c r="G16" s="223"/>
      <c r="H16" s="223"/>
      <c r="I16" s="224" t="s">
        <v>18</v>
      </c>
      <c r="J16" s="225" t="s">
        <v>9</v>
      </c>
      <c r="K16" s="226"/>
    </row>
    <row r="17" spans="2:11" ht="18.75" customHeight="1">
      <c r="B17" s="208" t="s">
        <v>44</v>
      </c>
      <c r="C17" s="209"/>
      <c r="D17" s="209"/>
      <c r="E17" s="101">
        <v>2</v>
      </c>
      <c r="F17" s="45" t="s">
        <v>7</v>
      </c>
      <c r="G17" s="96">
        <v>10000</v>
      </c>
      <c r="H17" s="46">
        <v>24</v>
      </c>
      <c r="I17" s="97">
        <f>E17*G17/(1+(H17/100))</f>
        <v>16129.032258064517</v>
      </c>
      <c r="J17" s="210">
        <f>E17*G17</f>
        <v>20000</v>
      </c>
      <c r="K17" s="211"/>
    </row>
    <row r="18" spans="2:11" ht="18.75" customHeight="1">
      <c r="B18" s="114"/>
      <c r="C18" s="115"/>
      <c r="D18" s="115"/>
      <c r="E18" s="101">
        <v>0</v>
      </c>
      <c r="F18" s="48">
        <v>0</v>
      </c>
      <c r="G18" s="96">
        <v>0</v>
      </c>
      <c r="H18" s="46">
        <v>0</v>
      </c>
      <c r="I18" s="97">
        <f t="shared" ref="I18:I37" si="0">E18*G18/(1+(H18/100))</f>
        <v>0</v>
      </c>
      <c r="J18" s="116">
        <f t="shared" ref="J18:J37" si="1">E18*G18</f>
        <v>0</v>
      </c>
      <c r="K18" s="117"/>
    </row>
    <row r="19" spans="2:11" ht="18.75" customHeight="1">
      <c r="B19" s="114"/>
      <c r="C19" s="115"/>
      <c r="D19" s="115"/>
      <c r="E19" s="101">
        <v>0</v>
      </c>
      <c r="F19" s="48">
        <v>0</v>
      </c>
      <c r="G19" s="96">
        <v>0</v>
      </c>
      <c r="H19" s="46">
        <v>0</v>
      </c>
      <c r="I19" s="97">
        <f t="shared" si="0"/>
        <v>0</v>
      </c>
      <c r="J19" s="116">
        <f t="shared" si="1"/>
        <v>0</v>
      </c>
      <c r="K19" s="117"/>
    </row>
    <row r="20" spans="2:11" ht="18.75" customHeight="1">
      <c r="B20" s="114"/>
      <c r="C20" s="115"/>
      <c r="D20" s="115"/>
      <c r="E20" s="101">
        <v>0</v>
      </c>
      <c r="F20" s="48">
        <v>0</v>
      </c>
      <c r="G20" s="96">
        <v>0</v>
      </c>
      <c r="H20" s="46">
        <v>0</v>
      </c>
      <c r="I20" s="97">
        <f t="shared" si="0"/>
        <v>0</v>
      </c>
      <c r="J20" s="116">
        <f t="shared" si="1"/>
        <v>0</v>
      </c>
      <c r="K20" s="117"/>
    </row>
    <row r="21" spans="2:11" ht="18.75" customHeight="1">
      <c r="B21" s="114"/>
      <c r="C21" s="115"/>
      <c r="D21" s="115"/>
      <c r="E21" s="101">
        <v>0</v>
      </c>
      <c r="F21" s="48">
        <v>0</v>
      </c>
      <c r="G21" s="96">
        <v>0</v>
      </c>
      <c r="H21" s="46">
        <v>0</v>
      </c>
      <c r="I21" s="97">
        <f t="shared" si="0"/>
        <v>0</v>
      </c>
      <c r="J21" s="116">
        <f t="shared" si="1"/>
        <v>0</v>
      </c>
      <c r="K21" s="117"/>
    </row>
    <row r="22" spans="2:11" ht="18.75" customHeight="1">
      <c r="B22" s="114"/>
      <c r="C22" s="115"/>
      <c r="D22" s="115"/>
      <c r="E22" s="101">
        <v>0</v>
      </c>
      <c r="F22" s="48">
        <v>0</v>
      </c>
      <c r="G22" s="96">
        <v>0</v>
      </c>
      <c r="H22" s="46">
        <v>0</v>
      </c>
      <c r="I22" s="97">
        <f t="shared" si="0"/>
        <v>0</v>
      </c>
      <c r="J22" s="116">
        <f t="shared" si="1"/>
        <v>0</v>
      </c>
      <c r="K22" s="117"/>
    </row>
    <row r="23" spans="2:11" ht="18.75" customHeight="1">
      <c r="B23" s="114"/>
      <c r="C23" s="115"/>
      <c r="D23" s="115"/>
      <c r="E23" s="101">
        <v>0</v>
      </c>
      <c r="F23" s="48">
        <v>0</v>
      </c>
      <c r="G23" s="96">
        <v>0</v>
      </c>
      <c r="H23" s="46">
        <v>0</v>
      </c>
      <c r="I23" s="97">
        <f t="shared" si="0"/>
        <v>0</v>
      </c>
      <c r="J23" s="116">
        <f t="shared" si="1"/>
        <v>0</v>
      </c>
      <c r="K23" s="117"/>
    </row>
    <row r="24" spans="2:11" ht="18.75" customHeight="1">
      <c r="B24" s="114"/>
      <c r="C24" s="115"/>
      <c r="D24" s="115"/>
      <c r="E24" s="101">
        <v>0</v>
      </c>
      <c r="F24" s="48">
        <v>0</v>
      </c>
      <c r="G24" s="96">
        <v>0</v>
      </c>
      <c r="H24" s="46">
        <v>0</v>
      </c>
      <c r="I24" s="97">
        <f t="shared" si="0"/>
        <v>0</v>
      </c>
      <c r="J24" s="116">
        <f t="shared" si="1"/>
        <v>0</v>
      </c>
      <c r="K24" s="117"/>
    </row>
    <row r="25" spans="2:11" ht="18.75" customHeight="1">
      <c r="B25" s="114"/>
      <c r="C25" s="115"/>
      <c r="D25" s="115"/>
      <c r="E25" s="101">
        <v>0</v>
      </c>
      <c r="F25" s="48">
        <v>0</v>
      </c>
      <c r="G25" s="96">
        <v>0</v>
      </c>
      <c r="H25" s="46">
        <v>0</v>
      </c>
      <c r="I25" s="97">
        <f t="shared" si="0"/>
        <v>0</v>
      </c>
      <c r="J25" s="116">
        <f t="shared" si="1"/>
        <v>0</v>
      </c>
      <c r="K25" s="117"/>
    </row>
    <row r="26" spans="2:11" ht="18.75" customHeight="1">
      <c r="B26" s="114"/>
      <c r="C26" s="115"/>
      <c r="D26" s="118"/>
      <c r="E26" s="101">
        <v>0</v>
      </c>
      <c r="F26" s="48">
        <v>0</v>
      </c>
      <c r="G26" s="96">
        <v>0</v>
      </c>
      <c r="H26" s="46">
        <v>0</v>
      </c>
      <c r="I26" s="97">
        <f t="shared" si="0"/>
        <v>0</v>
      </c>
      <c r="J26" s="116">
        <f t="shared" si="1"/>
        <v>0</v>
      </c>
      <c r="K26" s="117"/>
    </row>
    <row r="27" spans="2:11" ht="18.75" customHeight="1">
      <c r="B27" s="114"/>
      <c r="C27" s="115"/>
      <c r="D27" s="118"/>
      <c r="E27" s="101">
        <v>0</v>
      </c>
      <c r="F27" s="48">
        <v>0</v>
      </c>
      <c r="G27" s="96">
        <v>0</v>
      </c>
      <c r="H27" s="46">
        <v>0</v>
      </c>
      <c r="I27" s="97">
        <f t="shared" si="0"/>
        <v>0</v>
      </c>
      <c r="J27" s="116">
        <f t="shared" si="1"/>
        <v>0</v>
      </c>
      <c r="K27" s="117"/>
    </row>
    <row r="28" spans="2:11" ht="18.75" customHeight="1">
      <c r="B28" s="114"/>
      <c r="C28" s="115"/>
      <c r="D28" s="118"/>
      <c r="E28" s="101">
        <v>0</v>
      </c>
      <c r="F28" s="48">
        <v>0</v>
      </c>
      <c r="G28" s="96">
        <v>0</v>
      </c>
      <c r="H28" s="46">
        <v>0</v>
      </c>
      <c r="I28" s="97">
        <f t="shared" si="0"/>
        <v>0</v>
      </c>
      <c r="J28" s="116">
        <f t="shared" si="1"/>
        <v>0</v>
      </c>
      <c r="K28" s="117"/>
    </row>
    <row r="29" spans="2:11" ht="18.75" customHeight="1">
      <c r="B29" s="114"/>
      <c r="C29" s="115"/>
      <c r="D29" s="118"/>
      <c r="E29" s="101">
        <v>0</v>
      </c>
      <c r="F29" s="48">
        <v>0</v>
      </c>
      <c r="G29" s="96">
        <v>0</v>
      </c>
      <c r="H29" s="46">
        <v>0</v>
      </c>
      <c r="I29" s="97">
        <f t="shared" si="0"/>
        <v>0</v>
      </c>
      <c r="J29" s="116">
        <f t="shared" si="1"/>
        <v>0</v>
      </c>
      <c r="K29" s="117"/>
    </row>
    <row r="30" spans="2:11" ht="18.75" customHeight="1">
      <c r="B30" s="114"/>
      <c r="C30" s="115"/>
      <c r="D30" s="118"/>
      <c r="E30" s="101">
        <v>0</v>
      </c>
      <c r="F30" s="48">
        <v>0</v>
      </c>
      <c r="G30" s="96">
        <v>0</v>
      </c>
      <c r="H30" s="46">
        <v>0</v>
      </c>
      <c r="I30" s="97">
        <f t="shared" si="0"/>
        <v>0</v>
      </c>
      <c r="J30" s="116">
        <f t="shared" si="1"/>
        <v>0</v>
      </c>
      <c r="K30" s="117"/>
    </row>
    <row r="31" spans="2:11" ht="18.75" customHeight="1">
      <c r="B31" s="114"/>
      <c r="C31" s="115"/>
      <c r="D31" s="118"/>
      <c r="E31" s="101">
        <v>0</v>
      </c>
      <c r="F31" s="48">
        <v>0</v>
      </c>
      <c r="G31" s="96">
        <v>0</v>
      </c>
      <c r="H31" s="46">
        <v>0</v>
      </c>
      <c r="I31" s="97">
        <f t="shared" si="0"/>
        <v>0</v>
      </c>
      <c r="J31" s="116">
        <f t="shared" si="1"/>
        <v>0</v>
      </c>
      <c r="K31" s="117"/>
    </row>
    <row r="32" spans="2:11" ht="18.75" customHeight="1">
      <c r="B32" s="114"/>
      <c r="C32" s="115"/>
      <c r="D32" s="118"/>
      <c r="E32" s="101">
        <v>0</v>
      </c>
      <c r="F32" s="48">
        <v>0</v>
      </c>
      <c r="G32" s="96">
        <v>0</v>
      </c>
      <c r="H32" s="46">
        <v>0</v>
      </c>
      <c r="I32" s="97">
        <f t="shared" si="0"/>
        <v>0</v>
      </c>
      <c r="J32" s="116">
        <f t="shared" si="1"/>
        <v>0</v>
      </c>
      <c r="K32" s="117"/>
    </row>
    <row r="33" spans="2:12" ht="18.75" customHeight="1">
      <c r="B33" s="114"/>
      <c r="C33" s="115"/>
      <c r="D33" s="118"/>
      <c r="E33" s="101">
        <v>0</v>
      </c>
      <c r="F33" s="48">
        <v>0</v>
      </c>
      <c r="G33" s="96">
        <v>0</v>
      </c>
      <c r="H33" s="46">
        <v>0</v>
      </c>
      <c r="I33" s="97">
        <f t="shared" si="0"/>
        <v>0</v>
      </c>
      <c r="J33" s="116">
        <f t="shared" si="1"/>
        <v>0</v>
      </c>
      <c r="K33" s="117"/>
    </row>
    <row r="34" spans="2:12" ht="18.75" customHeight="1">
      <c r="B34" s="114"/>
      <c r="C34" s="115"/>
      <c r="D34" s="118"/>
      <c r="E34" s="101">
        <v>0</v>
      </c>
      <c r="F34" s="48">
        <v>0</v>
      </c>
      <c r="G34" s="96">
        <v>0</v>
      </c>
      <c r="H34" s="46">
        <v>0</v>
      </c>
      <c r="I34" s="97">
        <f t="shared" si="0"/>
        <v>0</v>
      </c>
      <c r="J34" s="116">
        <f t="shared" si="1"/>
        <v>0</v>
      </c>
      <c r="K34" s="117"/>
    </row>
    <row r="35" spans="2:12" ht="18.75" customHeight="1">
      <c r="B35" s="114"/>
      <c r="C35" s="115"/>
      <c r="D35" s="118"/>
      <c r="E35" s="101">
        <v>0</v>
      </c>
      <c r="F35" s="48">
        <v>0</v>
      </c>
      <c r="G35" s="96">
        <v>0</v>
      </c>
      <c r="H35" s="46">
        <v>0</v>
      </c>
      <c r="I35" s="97">
        <f t="shared" si="0"/>
        <v>0</v>
      </c>
      <c r="J35" s="116">
        <f t="shared" si="1"/>
        <v>0</v>
      </c>
      <c r="K35" s="117"/>
    </row>
    <row r="36" spans="2:12" ht="18.75" customHeight="1">
      <c r="B36" s="114"/>
      <c r="C36" s="115"/>
      <c r="D36" s="118"/>
      <c r="E36" s="101">
        <v>0</v>
      </c>
      <c r="F36" s="48">
        <v>0</v>
      </c>
      <c r="G36" s="96">
        <v>0</v>
      </c>
      <c r="H36" s="46">
        <v>0</v>
      </c>
      <c r="I36" s="97">
        <f t="shared" si="0"/>
        <v>0</v>
      </c>
      <c r="J36" s="116">
        <f t="shared" si="1"/>
        <v>0</v>
      </c>
      <c r="K36" s="117"/>
    </row>
    <row r="37" spans="2:12" ht="18.75" customHeight="1">
      <c r="B37" s="114"/>
      <c r="C37" s="115"/>
      <c r="D37" s="118"/>
      <c r="E37" s="101">
        <v>0</v>
      </c>
      <c r="F37" s="48">
        <v>0</v>
      </c>
      <c r="G37" s="96">
        <v>0</v>
      </c>
      <c r="H37" s="46">
        <v>0</v>
      </c>
      <c r="I37" s="97">
        <f t="shared" si="0"/>
        <v>0</v>
      </c>
      <c r="J37" s="116">
        <f t="shared" si="1"/>
        <v>0</v>
      </c>
      <c r="K37" s="117"/>
    </row>
    <row r="38" spans="2:12" ht="18.75" customHeight="1" thickBot="1">
      <c r="B38" s="119"/>
      <c r="C38" s="119"/>
      <c r="D38" s="119"/>
      <c r="E38" s="28"/>
      <c r="F38" s="29"/>
      <c r="G38" s="120" t="s">
        <v>45</v>
      </c>
      <c r="H38" s="121"/>
      <c r="I38" s="98">
        <f>SUM(I17:I37)</f>
        <v>16129.032258064517</v>
      </c>
      <c r="J38" s="122">
        <f>SUM(J17:K37)</f>
        <v>20000</v>
      </c>
      <c r="K38" s="122"/>
    </row>
    <row r="39" spans="2:12" ht="6" customHeight="1" thickTop="1">
      <c r="B39" s="30"/>
      <c r="C39" s="30"/>
      <c r="D39" s="30"/>
      <c r="E39" s="31"/>
      <c r="F39" s="49"/>
      <c r="G39" s="31"/>
      <c r="H39" s="50"/>
      <c r="I39" s="31"/>
      <c r="J39" s="27"/>
      <c r="K39" s="27"/>
    </row>
    <row r="40" spans="2:12" ht="18.75" customHeight="1">
      <c r="B40" s="99" t="s">
        <v>17</v>
      </c>
      <c r="C40" s="51"/>
      <c r="D40" s="180">
        <v>0.1</v>
      </c>
      <c r="E40" s="206">
        <f>alv!M25</f>
        <v>0</v>
      </c>
      <c r="F40" s="180">
        <v>0.14000000000000001</v>
      </c>
      <c r="G40" s="206">
        <f>alv!L25</f>
        <v>0</v>
      </c>
      <c r="H40" s="207">
        <v>0.24</v>
      </c>
      <c r="I40" s="206">
        <f>alv!K25</f>
        <v>3870.96</v>
      </c>
      <c r="J40" s="37"/>
      <c r="K40" s="33"/>
    </row>
    <row r="41" spans="2:12" ht="6" customHeight="1">
      <c r="B41" s="32"/>
      <c r="C41" s="32"/>
      <c r="D41" s="41"/>
      <c r="E41" s="42"/>
      <c r="F41" s="41"/>
      <c r="G41" s="42"/>
      <c r="H41" s="43"/>
      <c r="I41" s="42"/>
      <c r="J41" s="37"/>
      <c r="K41" s="33"/>
    </row>
    <row r="42" spans="2:12" ht="11.25" customHeight="1">
      <c r="B42" s="32"/>
      <c r="C42" s="32"/>
      <c r="D42" s="44" t="s">
        <v>21</v>
      </c>
      <c r="E42" s="42"/>
      <c r="F42" s="41"/>
      <c r="G42" s="44" t="s">
        <v>10</v>
      </c>
      <c r="I42" s="42"/>
      <c r="J42" s="37"/>
      <c r="K42" s="33"/>
      <c r="L42" s="1"/>
    </row>
    <row r="43" spans="2:12" ht="16.5" customHeight="1">
      <c r="B43" s="100" t="s">
        <v>20</v>
      </c>
      <c r="C43" s="32"/>
      <c r="D43" s="38"/>
      <c r="E43" s="39"/>
      <c r="F43" s="38"/>
      <c r="G43" s="39"/>
      <c r="H43" s="40"/>
      <c r="I43" s="39"/>
      <c r="J43" s="34"/>
      <c r="K43" s="35"/>
      <c r="L43" s="1"/>
    </row>
    <row r="44" spans="2:12">
      <c r="B44" s="32"/>
      <c r="C44" s="32"/>
      <c r="D44" s="42"/>
      <c r="E44" s="42"/>
      <c r="F44" s="41"/>
      <c r="G44" s="128" t="s">
        <v>47</v>
      </c>
      <c r="H44" s="128"/>
      <c r="I44" s="128"/>
      <c r="J44" s="128"/>
      <c r="K44" s="128"/>
      <c r="L44" s="1"/>
    </row>
    <row r="45" spans="2:12" ht="6.65" customHeight="1">
      <c r="B45" s="123" t="s">
        <v>13</v>
      </c>
      <c r="C45" s="123"/>
      <c r="D45" s="124"/>
      <c r="E45" s="26"/>
      <c r="F45" s="57"/>
      <c r="G45" s="58"/>
      <c r="H45" s="58"/>
      <c r="I45" s="26"/>
      <c r="J45" s="26"/>
      <c r="K45" s="25"/>
    </row>
    <row r="46" spans="2:12">
      <c r="B46" s="125"/>
      <c r="C46" s="125"/>
      <c r="D46" s="125"/>
      <c r="E46" s="126" t="s">
        <v>39</v>
      </c>
      <c r="F46" s="126"/>
      <c r="G46" s="126"/>
      <c r="H46" s="126"/>
      <c r="I46" s="127" t="s">
        <v>2</v>
      </c>
      <c r="J46" s="127"/>
      <c r="K46" s="22" t="s">
        <v>8</v>
      </c>
    </row>
    <row r="47" spans="2:12">
      <c r="B47" s="129" t="s">
        <v>12</v>
      </c>
      <c r="C47" s="129"/>
      <c r="D47" s="129"/>
      <c r="E47" s="130" t="s">
        <v>46</v>
      </c>
      <c r="F47" s="131"/>
      <c r="G47" s="131"/>
      <c r="H47" s="131"/>
      <c r="I47" s="127" t="s">
        <v>1</v>
      </c>
      <c r="J47" s="127"/>
      <c r="K47" s="22"/>
    </row>
    <row r="48" spans="2:12">
      <c r="B48" s="129" t="s">
        <v>11</v>
      </c>
      <c r="C48" s="129"/>
      <c r="D48" s="129"/>
      <c r="E48" s="132" t="s">
        <v>40</v>
      </c>
      <c r="F48" s="132"/>
      <c r="G48" s="132"/>
      <c r="H48" s="132"/>
      <c r="I48" s="133" t="s">
        <v>0</v>
      </c>
      <c r="J48" s="133"/>
      <c r="K48" s="23"/>
    </row>
    <row r="49" spans="2:11" ht="6" customHeight="1">
      <c r="B49" s="72"/>
      <c r="C49" s="72"/>
      <c r="D49" s="72"/>
      <c r="E49" s="72"/>
      <c r="F49" s="134"/>
      <c r="G49" s="134"/>
      <c r="H49" s="134"/>
      <c r="I49" s="135"/>
      <c r="J49" s="135"/>
      <c r="K49" s="135"/>
    </row>
    <row r="50" spans="2:11">
      <c r="B50" s="136"/>
      <c r="C50" s="74"/>
      <c r="D50" s="75"/>
      <c r="E50" s="137"/>
      <c r="F50" s="137"/>
      <c r="G50" s="72"/>
      <c r="H50" s="75"/>
      <c r="I50" s="75"/>
      <c r="J50" s="138"/>
      <c r="K50" s="138"/>
    </row>
    <row r="51" spans="2:11">
      <c r="B51" s="136"/>
      <c r="C51" s="139"/>
      <c r="D51" s="139"/>
      <c r="E51" s="139"/>
      <c r="F51" s="139"/>
      <c r="G51" s="139"/>
      <c r="H51" s="139"/>
      <c r="I51" s="139"/>
      <c r="J51" s="140"/>
      <c r="K51" s="140"/>
    </row>
    <row r="52" spans="2:11" ht="11.25" customHeight="1">
      <c r="B52" s="136"/>
      <c r="C52" s="74"/>
      <c r="D52" s="75"/>
      <c r="E52" s="75"/>
      <c r="F52" s="75"/>
      <c r="G52" s="75"/>
      <c r="H52" s="75"/>
      <c r="I52" s="75"/>
      <c r="J52" s="75"/>
      <c r="K52" s="75"/>
    </row>
    <row r="53" spans="2:11" ht="12.75" customHeight="1">
      <c r="B53" s="142"/>
      <c r="C53" s="143"/>
      <c r="D53" s="143"/>
      <c r="E53" s="143"/>
      <c r="F53" s="143"/>
      <c r="G53" s="76"/>
      <c r="H53" s="76"/>
      <c r="I53" s="76"/>
      <c r="J53" s="76"/>
      <c r="K53" s="76"/>
    </row>
    <row r="54" spans="2:11" ht="13.5" customHeight="1">
      <c r="B54" s="142"/>
      <c r="C54" s="143"/>
      <c r="D54" s="143"/>
      <c r="E54" s="143"/>
      <c r="F54" s="143"/>
      <c r="G54" s="76"/>
      <c r="H54" s="76"/>
      <c r="I54" s="76"/>
      <c r="J54" s="76"/>
      <c r="K54" s="76"/>
    </row>
    <row r="55" spans="2:11">
      <c r="B55" s="75"/>
      <c r="C55" s="69"/>
      <c r="D55" s="69"/>
      <c r="E55" s="69"/>
      <c r="F55" s="10"/>
      <c r="G55" s="76"/>
      <c r="H55" s="76"/>
      <c r="I55" s="76"/>
      <c r="J55" s="76"/>
      <c r="K55" s="76"/>
    </row>
    <row r="56" spans="2:11">
      <c r="B56" s="73"/>
      <c r="C56" s="70"/>
      <c r="D56" s="70"/>
      <c r="E56" s="70"/>
      <c r="F56" s="10"/>
      <c r="G56" s="76"/>
      <c r="H56" s="76"/>
      <c r="I56" s="76"/>
      <c r="J56" s="76"/>
      <c r="K56" s="76"/>
    </row>
    <row r="57" spans="2:11">
      <c r="B57" s="73"/>
      <c r="C57" s="144"/>
      <c r="D57" s="144"/>
      <c r="E57" s="144"/>
      <c r="F57" s="144"/>
      <c r="G57" s="76"/>
      <c r="H57" s="76"/>
      <c r="I57" s="76"/>
      <c r="J57" s="76"/>
      <c r="K57" s="76"/>
    </row>
    <row r="58" spans="2:11">
      <c r="B58" s="73"/>
      <c r="C58" s="144"/>
      <c r="D58" s="144"/>
      <c r="E58" s="144"/>
      <c r="F58" s="144"/>
      <c r="G58" s="76"/>
      <c r="H58" s="76"/>
      <c r="I58" s="76"/>
      <c r="J58" s="76"/>
      <c r="K58" s="76"/>
    </row>
    <row r="59" spans="2:11">
      <c r="B59" s="73"/>
      <c r="C59" s="135"/>
      <c r="D59" s="145"/>
      <c r="E59" s="145"/>
      <c r="F59" s="145"/>
      <c r="G59" s="76"/>
      <c r="H59" s="76"/>
      <c r="I59" s="76"/>
      <c r="J59" s="76"/>
      <c r="K59" s="76"/>
    </row>
    <row r="60" spans="2:11">
      <c r="B60" s="73"/>
      <c r="C60" s="73"/>
      <c r="D60" s="75"/>
      <c r="E60" s="75"/>
      <c r="F60" s="75"/>
      <c r="G60" s="146"/>
      <c r="H60" s="147"/>
      <c r="I60" s="148"/>
      <c r="J60" s="148"/>
      <c r="K60" s="148"/>
    </row>
    <row r="61" spans="2:11" ht="10.5" customHeight="1">
      <c r="B61" s="73"/>
      <c r="C61" s="73"/>
      <c r="D61" s="75"/>
      <c r="E61" s="75"/>
      <c r="F61" s="75"/>
      <c r="G61" s="146"/>
      <c r="H61" s="148"/>
      <c r="I61" s="148"/>
      <c r="J61" s="148"/>
      <c r="K61" s="148"/>
    </row>
    <row r="62" spans="2:11">
      <c r="B62" s="146"/>
      <c r="C62" s="149"/>
      <c r="D62" s="150"/>
      <c r="E62" s="150"/>
      <c r="F62" s="150"/>
      <c r="G62" s="146"/>
      <c r="H62" s="151"/>
      <c r="I62" s="151"/>
      <c r="J62" s="71"/>
      <c r="K62" s="10"/>
    </row>
    <row r="63" spans="2:11">
      <c r="B63" s="146"/>
      <c r="C63" s="150"/>
      <c r="D63" s="150"/>
      <c r="E63" s="150"/>
      <c r="F63" s="150"/>
      <c r="G63" s="146"/>
      <c r="H63" s="151"/>
      <c r="I63" s="151"/>
      <c r="J63" s="152"/>
      <c r="K63" s="152"/>
    </row>
    <row r="64" spans="2:11" ht="6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>
      <c r="B65" s="4"/>
      <c r="H65" s="141"/>
      <c r="I65" s="141"/>
      <c r="J65" s="141"/>
      <c r="K65" s="141"/>
    </row>
    <row r="66" spans="2:11">
      <c r="K66" s="60"/>
    </row>
  </sheetData>
  <sheetProtection algorithmName="SHA-512" hashValue="rKvNfSQT3Gp/YR+8z7V+aifZgnx3beeospofmR5iHGqdngw2IswBQgrqEc2Loev2YnBOpY4r65vta/iI54UvgQ==" saltValue="7+goRgBhKPeyljMbpJdEjw==" spinCount="100000" sheet="1" scenarios="1" formatCells="0" selectLockedCells="1"/>
  <mergeCells count="91">
    <mergeCell ref="H65:K65"/>
    <mergeCell ref="B53:B54"/>
    <mergeCell ref="C53:F54"/>
    <mergeCell ref="C57:F58"/>
    <mergeCell ref="C59:F59"/>
    <mergeCell ref="G60:G61"/>
    <mergeCell ref="H60:K61"/>
    <mergeCell ref="B62:B63"/>
    <mergeCell ref="C62:F63"/>
    <mergeCell ref="G62:G63"/>
    <mergeCell ref="H62:I63"/>
    <mergeCell ref="J63:K63"/>
    <mergeCell ref="F49:H49"/>
    <mergeCell ref="I49:K49"/>
    <mergeCell ref="B50:B52"/>
    <mergeCell ref="E50:F50"/>
    <mergeCell ref="J50:K50"/>
    <mergeCell ref="C51:F51"/>
    <mergeCell ref="G51:I51"/>
    <mergeCell ref="J51:K51"/>
    <mergeCell ref="B47:D47"/>
    <mergeCell ref="E47:H47"/>
    <mergeCell ref="I47:J47"/>
    <mergeCell ref="B48:D48"/>
    <mergeCell ref="E48:H48"/>
    <mergeCell ref="I48:J48"/>
    <mergeCell ref="B38:D38"/>
    <mergeCell ref="G38:H38"/>
    <mergeCell ref="J38:K38"/>
    <mergeCell ref="B45:D46"/>
    <mergeCell ref="E46:H46"/>
    <mergeCell ref="I46:J46"/>
    <mergeCell ref="G44:K44"/>
    <mergeCell ref="B34:D34"/>
    <mergeCell ref="J34:K34"/>
    <mergeCell ref="B37:D37"/>
    <mergeCell ref="J37:K37"/>
    <mergeCell ref="J36:K36"/>
    <mergeCell ref="B36:D36"/>
    <mergeCell ref="J35:K35"/>
    <mergeCell ref="B35:D35"/>
    <mergeCell ref="B31:D31"/>
    <mergeCell ref="J31:K31"/>
    <mergeCell ref="B32:D32"/>
    <mergeCell ref="J32:K32"/>
    <mergeCell ref="B33:D33"/>
    <mergeCell ref="J33:K33"/>
    <mergeCell ref="B28:D28"/>
    <mergeCell ref="J28:K28"/>
    <mergeCell ref="B29:D29"/>
    <mergeCell ref="J29:K29"/>
    <mergeCell ref="B30:D30"/>
    <mergeCell ref="J30:K30"/>
    <mergeCell ref="B25:D25"/>
    <mergeCell ref="J25:K25"/>
    <mergeCell ref="B26:D26"/>
    <mergeCell ref="J26:K26"/>
    <mergeCell ref="B27:D27"/>
    <mergeCell ref="J27:K27"/>
    <mergeCell ref="B22:D22"/>
    <mergeCell ref="J22:K22"/>
    <mergeCell ref="B23:D23"/>
    <mergeCell ref="J23:K23"/>
    <mergeCell ref="B24:D24"/>
    <mergeCell ref="J24:K24"/>
    <mergeCell ref="B19:D19"/>
    <mergeCell ref="J19:K19"/>
    <mergeCell ref="B20:D20"/>
    <mergeCell ref="J20:K20"/>
    <mergeCell ref="B21:D21"/>
    <mergeCell ref="J21:K21"/>
    <mergeCell ref="B18:D18"/>
    <mergeCell ref="J18:K18"/>
    <mergeCell ref="B10:E10"/>
    <mergeCell ref="B11:E11"/>
    <mergeCell ref="B15:D16"/>
    <mergeCell ref="E15:E16"/>
    <mergeCell ref="F15:F16"/>
    <mergeCell ref="G15:G16"/>
    <mergeCell ref="H15:H16"/>
    <mergeCell ref="I15:K15"/>
    <mergeCell ref="J16:K16"/>
    <mergeCell ref="B17:D17"/>
    <mergeCell ref="J17:K17"/>
    <mergeCell ref="G3:K3"/>
    <mergeCell ref="B6:E6"/>
    <mergeCell ref="B7:E8"/>
    <mergeCell ref="G7:H7"/>
    <mergeCell ref="B9:E9"/>
    <mergeCell ref="G9:H9"/>
    <mergeCell ref="B3:E3"/>
  </mergeCells>
  <printOptions horizontalCentered="1"/>
  <pageMargins left="0.7" right="0.7" top="0.75" bottom="0.75" header="0.3" footer="0.3"/>
  <pageSetup paperSize="9" orientation="portrait" verticalDpi="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Q68"/>
  <sheetViews>
    <sheetView showGridLines="0" showZeros="0" defaultGridColor="0" colorId="23" zoomScaleNormal="100" zoomScaleSheetLayoutView="100" workbookViewId="0">
      <selection activeCell="B3" sqref="B3"/>
    </sheetView>
  </sheetViews>
  <sheetFormatPr defaultRowHeight="12.45"/>
  <cols>
    <col min="2" max="2" width="9.07421875" customWidth="1"/>
    <col min="3" max="3" width="15.84375" customWidth="1"/>
    <col min="4" max="4" width="6" customWidth="1"/>
    <col min="5" max="5" width="9.07421875" customWidth="1"/>
    <col min="6" max="6" width="6" customWidth="1"/>
    <col min="7" max="7" width="10.53515625" customWidth="1"/>
    <col min="8" max="8" width="7" customWidth="1"/>
    <col min="9" max="9" width="10.4609375" customWidth="1"/>
    <col min="10" max="10" width="4.765625" customWidth="1"/>
    <col min="11" max="11" width="7.23046875" customWidth="1"/>
  </cols>
  <sheetData>
    <row r="2" spans="2:17" ht="15">
      <c r="B2" s="5" t="s">
        <v>32</v>
      </c>
      <c r="C2" s="4"/>
      <c r="M2" s="52"/>
      <c r="N2" s="53"/>
      <c r="O2" s="53"/>
      <c r="P2" s="53"/>
      <c r="Q2" s="53"/>
    </row>
    <row r="3" spans="2:17" ht="20.149999999999999">
      <c r="B3" s="85"/>
      <c r="C3" s="79"/>
      <c r="D3" s="80"/>
      <c r="E3" s="81"/>
      <c r="F3" s="13"/>
      <c r="G3" s="93" t="s">
        <v>36</v>
      </c>
      <c r="H3" s="87"/>
      <c r="I3" s="87"/>
      <c r="J3" s="87"/>
      <c r="K3" s="87"/>
      <c r="M3" s="52"/>
      <c r="N3" s="24"/>
      <c r="O3" s="24"/>
      <c r="P3" s="24"/>
      <c r="Q3" s="53"/>
    </row>
    <row r="4" spans="2:17" ht="17.399999999999999" customHeight="1">
      <c r="B4" s="82"/>
      <c r="C4" s="83"/>
      <c r="D4" s="83"/>
      <c r="E4" s="84"/>
      <c r="F4" s="13"/>
      <c r="M4" s="54"/>
      <c r="N4" s="24"/>
      <c r="O4" s="24"/>
      <c r="P4" s="24"/>
      <c r="Q4" s="53"/>
    </row>
    <row r="5" spans="2:17" ht="13.5" customHeight="1" thickBot="1">
      <c r="F5" s="7"/>
      <c r="M5" s="55"/>
      <c r="N5" s="24"/>
      <c r="O5" s="24"/>
      <c r="P5" s="24"/>
      <c r="Q5" s="53"/>
    </row>
    <row r="6" spans="2:17" ht="16.95" customHeight="1" thickTop="1">
      <c r="B6" s="104" t="s">
        <v>33</v>
      </c>
      <c r="C6" s="105"/>
      <c r="D6" s="105"/>
      <c r="E6" s="106"/>
      <c r="F6" s="8"/>
      <c r="G6" s="164" t="s">
        <v>26</v>
      </c>
      <c r="H6" s="165"/>
      <c r="I6" s="168">
        <v>0</v>
      </c>
      <c r="J6" s="168"/>
      <c r="K6" s="12"/>
      <c r="M6" s="55"/>
      <c r="N6" s="24"/>
      <c r="O6" s="24"/>
      <c r="P6" s="24"/>
      <c r="Q6" s="53"/>
    </row>
    <row r="7" spans="2:17" ht="16.95" customHeight="1">
      <c r="B7" s="173"/>
      <c r="C7" s="174"/>
      <c r="D7" s="174"/>
      <c r="E7" s="175"/>
      <c r="F7" s="9"/>
      <c r="G7" s="166" t="s">
        <v>37</v>
      </c>
      <c r="H7" s="167"/>
      <c r="I7" s="169"/>
      <c r="J7" s="169"/>
      <c r="K7" s="66"/>
      <c r="M7" s="56"/>
      <c r="N7" s="24"/>
      <c r="O7" s="24"/>
      <c r="P7" s="24"/>
      <c r="Q7" s="53"/>
    </row>
    <row r="8" spans="2:17" ht="16.95" customHeight="1">
      <c r="B8" s="173"/>
      <c r="C8" s="174"/>
      <c r="D8" s="174"/>
      <c r="E8" s="175"/>
      <c r="F8" s="9"/>
      <c r="G8" s="164" t="s">
        <v>5</v>
      </c>
      <c r="H8" s="165"/>
      <c r="I8" s="170">
        <v>0</v>
      </c>
      <c r="J8" s="170"/>
      <c r="K8" s="68"/>
      <c r="M8" s="53"/>
      <c r="N8" s="53"/>
      <c r="O8" s="53"/>
      <c r="P8" s="53"/>
      <c r="Q8" s="53"/>
    </row>
    <row r="9" spans="2:17" ht="16.95" customHeight="1">
      <c r="B9" s="110"/>
      <c r="C9" s="111"/>
      <c r="D9" s="111"/>
      <c r="E9" s="112"/>
      <c r="F9" s="9"/>
      <c r="G9" s="166" t="s">
        <v>30</v>
      </c>
      <c r="H9" s="167"/>
      <c r="I9" s="171"/>
      <c r="J9" s="171"/>
      <c r="K9" s="61"/>
    </row>
    <row r="10" spans="2:17" ht="16.95" customHeight="1">
      <c r="B10" s="110"/>
      <c r="C10" s="111"/>
      <c r="D10" s="111"/>
      <c r="E10" s="112"/>
      <c r="F10" s="9"/>
      <c r="G10" s="166" t="s">
        <v>31</v>
      </c>
      <c r="H10" s="167"/>
      <c r="I10" s="172"/>
      <c r="J10" s="172"/>
    </row>
    <row r="11" spans="2:17" ht="16.95" customHeight="1" thickBot="1">
      <c r="B11" s="176"/>
      <c r="C11" s="177"/>
      <c r="D11" s="177"/>
      <c r="E11" s="178"/>
      <c r="F11" s="17"/>
    </row>
    <row r="12" spans="2:17" ht="12.9" thickTop="1">
      <c r="B12" s="18"/>
      <c r="C12" s="18"/>
      <c r="D12" s="18"/>
      <c r="E12" s="18"/>
      <c r="F12" s="19"/>
    </row>
    <row r="13" spans="2:17" ht="10.95" hidden="1" customHeight="1">
      <c r="B13" s="18"/>
      <c r="C13" s="18"/>
      <c r="D13" s="18"/>
      <c r="E13" s="18"/>
      <c r="F13" s="18"/>
      <c r="G13" s="14"/>
      <c r="H13" s="16"/>
      <c r="I13" s="15"/>
      <c r="J13" s="15"/>
      <c r="K13" s="15"/>
    </row>
    <row r="14" spans="2:17" ht="13.5" customHeight="1">
      <c r="B14" s="20"/>
      <c r="C14" s="20"/>
      <c r="D14" s="20" t="s">
        <v>3</v>
      </c>
      <c r="E14" s="20"/>
      <c r="F14" s="21"/>
      <c r="G14" s="21"/>
      <c r="H14" s="21"/>
      <c r="I14" s="21"/>
      <c r="J14" s="21"/>
      <c r="K14" s="182"/>
    </row>
    <row r="15" spans="2:17" ht="13.5" customHeight="1">
      <c r="B15" s="187" t="s">
        <v>23</v>
      </c>
      <c r="C15" s="188"/>
      <c r="D15" s="189"/>
      <c r="E15" s="190" t="s">
        <v>4</v>
      </c>
      <c r="F15" s="191" t="s">
        <v>14</v>
      </c>
      <c r="G15" s="191" t="s">
        <v>22</v>
      </c>
      <c r="H15" s="192" t="s">
        <v>15</v>
      </c>
      <c r="I15" s="190" t="s">
        <v>16</v>
      </c>
      <c r="J15" s="193"/>
      <c r="K15" s="194"/>
    </row>
    <row r="16" spans="2:17" ht="22.3">
      <c r="B16" s="195"/>
      <c r="C16" s="196"/>
      <c r="D16" s="197"/>
      <c r="E16" s="198"/>
      <c r="F16" s="199"/>
      <c r="G16" s="199"/>
      <c r="H16" s="200"/>
      <c r="I16" s="201" t="s">
        <v>29</v>
      </c>
      <c r="J16" s="202" t="s">
        <v>9</v>
      </c>
      <c r="K16" s="203"/>
    </row>
    <row r="17" spans="2:11" ht="18.75" customHeight="1">
      <c r="B17" s="183"/>
      <c r="C17" s="184"/>
      <c r="D17" s="184"/>
      <c r="E17" s="88">
        <v>0</v>
      </c>
      <c r="F17" s="89"/>
      <c r="G17" s="90">
        <v>0</v>
      </c>
      <c r="H17" s="91">
        <v>0</v>
      </c>
      <c r="I17" s="47">
        <f>E17*G17/(1+(H17/100))</f>
        <v>0</v>
      </c>
      <c r="J17" s="185">
        <f>E17*G17</f>
        <v>0</v>
      </c>
      <c r="K17" s="186"/>
    </row>
    <row r="18" spans="2:11" ht="18.75" customHeight="1">
      <c r="B18" s="156"/>
      <c r="C18" s="157"/>
      <c r="D18" s="157"/>
      <c r="E18" s="88">
        <v>0</v>
      </c>
      <c r="F18" s="92"/>
      <c r="G18" s="90">
        <v>0</v>
      </c>
      <c r="H18" s="91">
        <f>IF(G18&gt;0,H17,0)</f>
        <v>0</v>
      </c>
      <c r="I18" s="47">
        <f t="shared" ref="I18:I37" si="0">E18*G18/(1+(H18/100))</f>
        <v>0</v>
      </c>
      <c r="J18" s="154">
        <f t="shared" ref="J18:J37" si="1">E18*G18</f>
        <v>0</v>
      </c>
      <c r="K18" s="155"/>
    </row>
    <row r="19" spans="2:11" ht="18.75" customHeight="1">
      <c r="B19" s="156"/>
      <c r="C19" s="157"/>
      <c r="D19" s="157"/>
      <c r="E19" s="88">
        <v>0</v>
      </c>
      <c r="F19" s="92"/>
      <c r="G19" s="90">
        <v>0</v>
      </c>
      <c r="H19" s="91">
        <f t="shared" ref="H19:H37" si="2">IF(G19&gt;0,H18,0)</f>
        <v>0</v>
      </c>
      <c r="I19" s="47">
        <f t="shared" si="0"/>
        <v>0</v>
      </c>
      <c r="J19" s="154">
        <f t="shared" si="1"/>
        <v>0</v>
      </c>
      <c r="K19" s="155"/>
    </row>
    <row r="20" spans="2:11" ht="18.75" customHeight="1">
      <c r="B20" s="156"/>
      <c r="C20" s="157"/>
      <c r="D20" s="157"/>
      <c r="E20" s="88">
        <v>0</v>
      </c>
      <c r="F20" s="92"/>
      <c r="G20" s="90">
        <v>0</v>
      </c>
      <c r="H20" s="91">
        <f t="shared" si="2"/>
        <v>0</v>
      </c>
      <c r="I20" s="47">
        <f t="shared" si="0"/>
        <v>0</v>
      </c>
      <c r="J20" s="154">
        <f t="shared" si="1"/>
        <v>0</v>
      </c>
      <c r="K20" s="155"/>
    </row>
    <row r="21" spans="2:11" ht="18.75" customHeight="1">
      <c r="B21" s="156"/>
      <c r="C21" s="157"/>
      <c r="D21" s="157"/>
      <c r="E21" s="88">
        <v>0</v>
      </c>
      <c r="F21" s="92"/>
      <c r="G21" s="90">
        <v>0</v>
      </c>
      <c r="H21" s="91">
        <f t="shared" si="2"/>
        <v>0</v>
      </c>
      <c r="I21" s="47">
        <f t="shared" si="0"/>
        <v>0</v>
      </c>
      <c r="J21" s="154">
        <f t="shared" si="1"/>
        <v>0</v>
      </c>
      <c r="K21" s="155"/>
    </row>
    <row r="22" spans="2:11" ht="18.75" customHeight="1">
      <c r="B22" s="156"/>
      <c r="C22" s="157"/>
      <c r="D22" s="157"/>
      <c r="E22" s="88">
        <v>0</v>
      </c>
      <c r="F22" s="92"/>
      <c r="G22" s="90">
        <v>0</v>
      </c>
      <c r="H22" s="91">
        <f t="shared" si="2"/>
        <v>0</v>
      </c>
      <c r="I22" s="47">
        <f t="shared" si="0"/>
        <v>0</v>
      </c>
      <c r="J22" s="154">
        <f t="shared" si="1"/>
        <v>0</v>
      </c>
      <c r="K22" s="155"/>
    </row>
    <row r="23" spans="2:11" ht="18.75" customHeight="1">
      <c r="B23" s="156"/>
      <c r="C23" s="157"/>
      <c r="D23" s="157"/>
      <c r="E23" s="88">
        <v>0</v>
      </c>
      <c r="F23" s="92"/>
      <c r="G23" s="90">
        <v>0</v>
      </c>
      <c r="H23" s="91">
        <f t="shared" si="2"/>
        <v>0</v>
      </c>
      <c r="I23" s="47">
        <f t="shared" si="0"/>
        <v>0</v>
      </c>
      <c r="J23" s="154">
        <f t="shared" si="1"/>
        <v>0</v>
      </c>
      <c r="K23" s="155"/>
    </row>
    <row r="24" spans="2:11" ht="18.75" customHeight="1">
      <c r="B24" s="156"/>
      <c r="C24" s="157"/>
      <c r="D24" s="157"/>
      <c r="E24" s="88">
        <v>0</v>
      </c>
      <c r="F24" s="92">
        <v>0</v>
      </c>
      <c r="G24" s="90">
        <v>0</v>
      </c>
      <c r="H24" s="91">
        <f t="shared" si="2"/>
        <v>0</v>
      </c>
      <c r="I24" s="47">
        <f t="shared" si="0"/>
        <v>0</v>
      </c>
      <c r="J24" s="154">
        <f t="shared" si="1"/>
        <v>0</v>
      </c>
      <c r="K24" s="155"/>
    </row>
    <row r="25" spans="2:11" ht="18.75" customHeight="1">
      <c r="B25" s="156"/>
      <c r="C25" s="157"/>
      <c r="D25" s="157"/>
      <c r="E25" s="88">
        <v>0</v>
      </c>
      <c r="F25" s="92"/>
      <c r="G25" s="90">
        <v>0</v>
      </c>
      <c r="H25" s="91">
        <f t="shared" si="2"/>
        <v>0</v>
      </c>
      <c r="I25" s="47">
        <f t="shared" si="0"/>
        <v>0</v>
      </c>
      <c r="J25" s="154">
        <f t="shared" si="1"/>
        <v>0</v>
      </c>
      <c r="K25" s="155"/>
    </row>
    <row r="26" spans="2:11" ht="18.75" customHeight="1">
      <c r="B26" s="156"/>
      <c r="C26" s="157"/>
      <c r="D26" s="158"/>
      <c r="E26" s="88"/>
      <c r="F26" s="92"/>
      <c r="G26" s="90"/>
      <c r="H26" s="91">
        <f t="shared" si="2"/>
        <v>0</v>
      </c>
      <c r="I26" s="47">
        <f t="shared" si="0"/>
        <v>0</v>
      </c>
      <c r="J26" s="154">
        <f t="shared" si="1"/>
        <v>0</v>
      </c>
      <c r="K26" s="155"/>
    </row>
    <row r="27" spans="2:11" ht="18.75" customHeight="1">
      <c r="B27" s="156"/>
      <c r="C27" s="157"/>
      <c r="D27" s="158"/>
      <c r="E27" s="88"/>
      <c r="F27" s="92"/>
      <c r="G27" s="90"/>
      <c r="H27" s="91">
        <f t="shared" si="2"/>
        <v>0</v>
      </c>
      <c r="I27" s="47">
        <f t="shared" si="0"/>
        <v>0</v>
      </c>
      <c r="J27" s="154">
        <f t="shared" si="1"/>
        <v>0</v>
      </c>
      <c r="K27" s="155"/>
    </row>
    <row r="28" spans="2:11" ht="18.75" customHeight="1">
      <c r="B28" s="156"/>
      <c r="C28" s="157"/>
      <c r="D28" s="158"/>
      <c r="E28" s="88"/>
      <c r="F28" s="92"/>
      <c r="G28" s="90"/>
      <c r="H28" s="91">
        <f t="shared" si="2"/>
        <v>0</v>
      </c>
      <c r="I28" s="47">
        <f t="shared" si="0"/>
        <v>0</v>
      </c>
      <c r="J28" s="154">
        <f t="shared" si="1"/>
        <v>0</v>
      </c>
      <c r="K28" s="155"/>
    </row>
    <row r="29" spans="2:11" ht="18.75" customHeight="1">
      <c r="B29" s="156"/>
      <c r="C29" s="157"/>
      <c r="D29" s="158"/>
      <c r="E29" s="88"/>
      <c r="F29" s="92"/>
      <c r="G29" s="90"/>
      <c r="H29" s="91">
        <f t="shared" si="2"/>
        <v>0</v>
      </c>
      <c r="I29" s="47">
        <f t="shared" si="0"/>
        <v>0</v>
      </c>
      <c r="J29" s="154">
        <f t="shared" si="1"/>
        <v>0</v>
      </c>
      <c r="K29" s="155"/>
    </row>
    <row r="30" spans="2:11" ht="18.75" customHeight="1">
      <c r="B30" s="156"/>
      <c r="C30" s="157"/>
      <c r="D30" s="158"/>
      <c r="E30" s="88"/>
      <c r="F30" s="92"/>
      <c r="G30" s="90"/>
      <c r="H30" s="91">
        <f t="shared" si="2"/>
        <v>0</v>
      </c>
      <c r="I30" s="47">
        <f t="shared" si="0"/>
        <v>0</v>
      </c>
      <c r="J30" s="154">
        <f t="shared" si="1"/>
        <v>0</v>
      </c>
      <c r="K30" s="155"/>
    </row>
    <row r="31" spans="2:11" ht="18.75" customHeight="1">
      <c r="B31" s="156"/>
      <c r="C31" s="157"/>
      <c r="D31" s="158"/>
      <c r="E31" s="88"/>
      <c r="F31" s="92"/>
      <c r="G31" s="90"/>
      <c r="H31" s="91">
        <f t="shared" si="2"/>
        <v>0</v>
      </c>
      <c r="I31" s="47">
        <f t="shared" si="0"/>
        <v>0</v>
      </c>
      <c r="J31" s="154">
        <f t="shared" si="1"/>
        <v>0</v>
      </c>
      <c r="K31" s="155"/>
    </row>
    <row r="32" spans="2:11" ht="18.75" customHeight="1">
      <c r="B32" s="156"/>
      <c r="C32" s="157"/>
      <c r="D32" s="158"/>
      <c r="E32" s="88"/>
      <c r="F32" s="92"/>
      <c r="G32" s="90"/>
      <c r="H32" s="91">
        <f t="shared" si="2"/>
        <v>0</v>
      </c>
      <c r="I32" s="47">
        <f t="shared" si="0"/>
        <v>0</v>
      </c>
      <c r="J32" s="154">
        <f t="shared" si="1"/>
        <v>0</v>
      </c>
      <c r="K32" s="155"/>
    </row>
    <row r="33" spans="2:12" ht="18.75" customHeight="1">
      <c r="B33" s="156"/>
      <c r="C33" s="157"/>
      <c r="D33" s="158"/>
      <c r="E33" s="88"/>
      <c r="F33" s="92"/>
      <c r="G33" s="90"/>
      <c r="H33" s="91">
        <f t="shared" si="2"/>
        <v>0</v>
      </c>
      <c r="I33" s="47">
        <f t="shared" si="0"/>
        <v>0</v>
      </c>
      <c r="J33" s="154">
        <f t="shared" si="1"/>
        <v>0</v>
      </c>
      <c r="K33" s="155"/>
    </row>
    <row r="34" spans="2:12" ht="18.75" customHeight="1">
      <c r="B34" s="156"/>
      <c r="C34" s="157"/>
      <c r="D34" s="158"/>
      <c r="E34" s="88"/>
      <c r="F34" s="92"/>
      <c r="G34" s="90"/>
      <c r="H34" s="91">
        <f t="shared" si="2"/>
        <v>0</v>
      </c>
      <c r="I34" s="47">
        <f t="shared" si="0"/>
        <v>0</v>
      </c>
      <c r="J34" s="154">
        <f t="shared" si="1"/>
        <v>0</v>
      </c>
      <c r="K34" s="155"/>
    </row>
    <row r="35" spans="2:12" ht="18.75" customHeight="1">
      <c r="B35" s="156"/>
      <c r="C35" s="157"/>
      <c r="D35" s="158"/>
      <c r="E35" s="88">
        <v>0</v>
      </c>
      <c r="F35" s="92"/>
      <c r="G35" s="90">
        <v>0</v>
      </c>
      <c r="H35" s="91">
        <f t="shared" si="2"/>
        <v>0</v>
      </c>
      <c r="I35" s="47">
        <f t="shared" si="0"/>
        <v>0</v>
      </c>
      <c r="J35" s="154">
        <f t="shared" si="1"/>
        <v>0</v>
      </c>
      <c r="K35" s="155"/>
    </row>
    <row r="36" spans="2:12" ht="18.75" customHeight="1">
      <c r="B36" s="156"/>
      <c r="C36" s="157"/>
      <c r="D36" s="158"/>
      <c r="E36" s="88"/>
      <c r="F36" s="92"/>
      <c r="G36" s="90"/>
      <c r="H36" s="91">
        <f t="shared" si="2"/>
        <v>0</v>
      </c>
      <c r="I36" s="47">
        <f t="shared" si="0"/>
        <v>0</v>
      </c>
      <c r="J36" s="154">
        <f t="shared" si="1"/>
        <v>0</v>
      </c>
      <c r="K36" s="155"/>
    </row>
    <row r="37" spans="2:12" ht="18.75" customHeight="1">
      <c r="B37" s="156"/>
      <c r="C37" s="157"/>
      <c r="D37" s="158"/>
      <c r="E37" s="88"/>
      <c r="F37" s="92"/>
      <c r="G37" s="90"/>
      <c r="H37" s="91">
        <f t="shared" si="2"/>
        <v>0</v>
      </c>
      <c r="I37" s="47">
        <f t="shared" si="0"/>
        <v>0</v>
      </c>
      <c r="J37" s="154">
        <f t="shared" si="1"/>
        <v>0</v>
      </c>
      <c r="K37" s="155"/>
    </row>
    <row r="38" spans="2:12" ht="18.75" customHeight="1" thickBot="1">
      <c r="B38" s="119"/>
      <c r="C38" s="119"/>
      <c r="D38" s="119"/>
      <c r="E38" s="28"/>
      <c r="F38" s="29"/>
      <c r="G38" s="162" t="s">
        <v>19</v>
      </c>
      <c r="H38" s="163"/>
      <c r="I38" s="36">
        <f>SUM(I17:I37)</f>
        <v>0</v>
      </c>
      <c r="J38" s="159">
        <f>SUM(J17:K37)</f>
        <v>0</v>
      </c>
      <c r="K38" s="159"/>
    </row>
    <row r="39" spans="2:12" ht="6" customHeight="1" thickTop="1">
      <c r="B39" s="30"/>
      <c r="C39" s="30"/>
      <c r="D39" s="30"/>
      <c r="E39" s="31"/>
      <c r="F39" s="49"/>
      <c r="G39" s="31"/>
      <c r="H39" s="50"/>
      <c r="I39" s="31"/>
      <c r="J39" s="27"/>
      <c r="K39" s="27"/>
    </row>
    <row r="40" spans="2:12" ht="18.75" customHeight="1">
      <c r="B40" s="51" t="s">
        <v>17</v>
      </c>
      <c r="C40" s="51"/>
      <c r="D40" s="180">
        <v>0.1</v>
      </c>
      <c r="E40" s="181">
        <v>0</v>
      </c>
      <c r="F40" s="204">
        <v>0.14000000000000001</v>
      </c>
      <c r="G40" s="181">
        <v>0</v>
      </c>
      <c r="H40" s="205">
        <v>0.24</v>
      </c>
      <c r="I40" s="181">
        <v>0</v>
      </c>
      <c r="J40" s="37"/>
      <c r="K40" s="33"/>
    </row>
    <row r="41" spans="2:12">
      <c r="B41" s="32"/>
      <c r="C41" s="32"/>
      <c r="D41" s="41"/>
      <c r="E41" s="42"/>
      <c r="F41" s="41"/>
      <c r="G41" s="42"/>
      <c r="H41" s="43"/>
      <c r="I41" s="42"/>
      <c r="J41" s="37"/>
      <c r="K41" s="33"/>
    </row>
    <row r="42" spans="2:12" ht="11.25" customHeight="1">
      <c r="B42" s="32"/>
      <c r="C42" s="32"/>
      <c r="D42" s="44" t="s">
        <v>21</v>
      </c>
      <c r="E42" s="42"/>
      <c r="F42" s="41"/>
      <c r="G42" s="44" t="s">
        <v>10</v>
      </c>
      <c r="I42" s="42"/>
      <c r="J42" s="37"/>
      <c r="K42" s="33"/>
      <c r="L42" s="1"/>
    </row>
    <row r="43" spans="2:12" ht="16.5" customHeight="1">
      <c r="B43" s="32" t="s">
        <v>20</v>
      </c>
      <c r="C43" s="32"/>
      <c r="D43" s="38"/>
      <c r="E43" s="39"/>
      <c r="F43" s="38"/>
      <c r="G43" s="39"/>
      <c r="H43" s="40"/>
      <c r="I43" s="39"/>
      <c r="J43" s="34"/>
      <c r="K43" s="35"/>
      <c r="L43" s="1"/>
    </row>
    <row r="44" spans="2:12">
      <c r="B44" s="32"/>
      <c r="C44" s="32"/>
      <c r="D44" s="42"/>
      <c r="E44" s="42"/>
      <c r="F44" s="41"/>
      <c r="G44" s="153"/>
      <c r="H44" s="153"/>
      <c r="I44" s="153"/>
      <c r="J44" s="153"/>
      <c r="K44" s="153"/>
      <c r="L44" s="1"/>
    </row>
    <row r="45" spans="2:12">
      <c r="B45" s="32"/>
      <c r="C45" s="32"/>
      <c r="D45" s="41"/>
      <c r="E45" s="42"/>
      <c r="F45" s="41"/>
      <c r="G45" s="42"/>
      <c r="H45" s="43"/>
      <c r="I45" s="42"/>
      <c r="J45" s="37"/>
      <c r="K45" s="33"/>
      <c r="L45" s="1"/>
    </row>
    <row r="46" spans="2:12" ht="12.75" customHeight="1">
      <c r="B46" s="32"/>
      <c r="C46" s="32"/>
      <c r="D46" s="41"/>
      <c r="E46" s="42"/>
      <c r="F46" s="41"/>
      <c r="G46" s="42"/>
      <c r="H46" s="43"/>
      <c r="I46" s="42"/>
      <c r="J46" s="37"/>
      <c r="K46" s="33"/>
      <c r="L46" s="1"/>
    </row>
    <row r="47" spans="2:12" ht="6.65" customHeight="1">
      <c r="B47" s="123"/>
      <c r="C47" s="123"/>
      <c r="D47" s="124"/>
      <c r="E47" s="26"/>
      <c r="F47" s="57"/>
      <c r="G47" s="58"/>
      <c r="H47" s="58"/>
      <c r="I47" s="26"/>
      <c r="J47" s="26"/>
      <c r="K47" s="25"/>
    </row>
    <row r="48" spans="2:12">
      <c r="B48" s="124"/>
      <c r="C48" s="124"/>
      <c r="D48" s="124"/>
      <c r="E48" s="161"/>
      <c r="F48" s="161"/>
      <c r="G48" s="161"/>
      <c r="H48" s="161"/>
      <c r="I48" s="160"/>
      <c r="J48" s="160"/>
      <c r="K48" s="78"/>
    </row>
    <row r="49" spans="2:11">
      <c r="B49" s="129"/>
      <c r="C49" s="129"/>
      <c r="D49" s="129"/>
      <c r="E49" s="130"/>
      <c r="F49" s="131"/>
      <c r="G49" s="131"/>
      <c r="H49" s="131"/>
      <c r="I49" s="127"/>
      <c r="J49" s="127"/>
      <c r="K49" s="22"/>
    </row>
    <row r="50" spans="2:11">
      <c r="B50" s="129"/>
      <c r="C50" s="129"/>
      <c r="D50" s="129"/>
      <c r="E50" s="132"/>
      <c r="F50" s="132"/>
      <c r="G50" s="132"/>
      <c r="H50" s="132"/>
      <c r="I50" s="133"/>
      <c r="J50" s="133"/>
      <c r="K50" s="23"/>
    </row>
    <row r="51" spans="2:11" ht="6" customHeight="1">
      <c r="B51" s="72"/>
      <c r="C51" s="72"/>
      <c r="D51" s="72"/>
      <c r="E51" s="72"/>
      <c r="F51" s="134"/>
      <c r="G51" s="134"/>
      <c r="H51" s="134"/>
      <c r="I51" s="135"/>
      <c r="J51" s="135"/>
      <c r="K51" s="135"/>
    </row>
    <row r="52" spans="2:11">
      <c r="B52" s="136"/>
      <c r="C52" s="74"/>
      <c r="D52" s="75"/>
      <c r="E52" s="137"/>
      <c r="F52" s="137"/>
      <c r="G52" s="72"/>
      <c r="H52" s="75"/>
      <c r="I52" s="75"/>
      <c r="J52" s="138"/>
      <c r="K52" s="138"/>
    </row>
    <row r="53" spans="2:11">
      <c r="B53" s="136"/>
      <c r="C53" s="139"/>
      <c r="D53" s="139"/>
      <c r="E53" s="139"/>
      <c r="F53" s="139"/>
      <c r="G53" s="139"/>
      <c r="H53" s="139"/>
      <c r="I53" s="139"/>
      <c r="J53" s="140"/>
      <c r="K53" s="140"/>
    </row>
    <row r="54" spans="2:11" ht="11.25" customHeight="1">
      <c r="B54" s="136"/>
      <c r="C54" s="74"/>
      <c r="D54" s="75"/>
      <c r="E54" s="75"/>
      <c r="F54" s="75"/>
      <c r="G54" s="75"/>
      <c r="H54" s="75"/>
      <c r="I54" s="75"/>
      <c r="J54" s="75"/>
      <c r="K54" s="75"/>
    </row>
    <row r="55" spans="2:11" ht="12.75" customHeight="1">
      <c r="B55" s="142"/>
      <c r="C55" s="143"/>
      <c r="D55" s="143"/>
      <c r="E55" s="143"/>
      <c r="F55" s="143"/>
      <c r="G55" s="76"/>
      <c r="H55" s="76"/>
      <c r="I55" s="76"/>
      <c r="J55" s="76"/>
      <c r="K55" s="76"/>
    </row>
    <row r="56" spans="2:11" ht="13.5" customHeight="1">
      <c r="B56" s="142"/>
      <c r="C56" s="143"/>
      <c r="D56" s="143"/>
      <c r="E56" s="143"/>
      <c r="F56" s="143"/>
      <c r="G56" s="76"/>
      <c r="H56" s="76"/>
      <c r="I56" s="76"/>
      <c r="J56" s="76"/>
      <c r="K56" s="76"/>
    </row>
    <row r="57" spans="2:11">
      <c r="B57" s="75"/>
      <c r="C57" s="69"/>
      <c r="D57" s="69"/>
      <c r="E57" s="69"/>
      <c r="F57" s="10"/>
      <c r="G57" s="76"/>
      <c r="H57" s="76"/>
      <c r="I57" s="76"/>
      <c r="J57" s="76"/>
      <c r="K57" s="76"/>
    </row>
    <row r="58" spans="2:11">
      <c r="B58" s="73"/>
      <c r="C58" s="70"/>
      <c r="D58" s="70"/>
      <c r="E58" s="70"/>
      <c r="F58" s="10"/>
      <c r="G58" s="76"/>
      <c r="H58" s="76"/>
      <c r="I58" s="76"/>
      <c r="J58" s="76"/>
      <c r="K58" s="76"/>
    </row>
    <row r="59" spans="2:11">
      <c r="B59" s="73"/>
      <c r="C59" s="144"/>
      <c r="D59" s="144"/>
      <c r="E59" s="144"/>
      <c r="F59" s="144"/>
      <c r="G59" s="76"/>
      <c r="H59" s="76"/>
      <c r="I59" s="76"/>
      <c r="J59" s="76"/>
      <c r="K59" s="76"/>
    </row>
    <row r="60" spans="2:11">
      <c r="B60" s="73"/>
      <c r="C60" s="144"/>
      <c r="D60" s="144"/>
      <c r="E60" s="144"/>
      <c r="F60" s="144"/>
      <c r="G60" s="76"/>
      <c r="H60" s="76"/>
      <c r="I60" s="76"/>
      <c r="J60" s="76"/>
      <c r="K60" s="76"/>
    </row>
    <row r="61" spans="2:11">
      <c r="B61" s="73"/>
      <c r="C61" s="135"/>
      <c r="D61" s="145"/>
      <c r="E61" s="145"/>
      <c r="F61" s="145"/>
      <c r="G61" s="76"/>
      <c r="H61" s="76"/>
      <c r="I61" s="76"/>
      <c r="J61" s="76"/>
      <c r="K61" s="76"/>
    </row>
    <row r="62" spans="2:11">
      <c r="B62" s="73"/>
      <c r="C62" s="73"/>
      <c r="D62" s="75"/>
      <c r="E62" s="75"/>
      <c r="F62" s="75"/>
      <c r="G62" s="146"/>
      <c r="H62" s="147"/>
      <c r="I62" s="148"/>
      <c r="J62" s="148"/>
      <c r="K62" s="148"/>
    </row>
    <row r="63" spans="2:11" ht="10.5" customHeight="1">
      <c r="B63" s="73"/>
      <c r="C63" s="73"/>
      <c r="D63" s="75"/>
      <c r="E63" s="75"/>
      <c r="F63" s="75"/>
      <c r="G63" s="146"/>
      <c r="H63" s="148"/>
      <c r="I63" s="148"/>
      <c r="J63" s="148"/>
      <c r="K63" s="148"/>
    </row>
    <row r="64" spans="2:11">
      <c r="B64" s="146"/>
      <c r="C64" s="149"/>
      <c r="D64" s="150"/>
      <c r="E64" s="150"/>
      <c r="F64" s="150"/>
      <c r="G64" s="146"/>
      <c r="H64" s="151"/>
      <c r="I64" s="151"/>
      <c r="J64" s="71"/>
      <c r="K64" s="10"/>
    </row>
    <row r="65" spans="2:11">
      <c r="B65" s="146"/>
      <c r="C65" s="150"/>
      <c r="D65" s="150"/>
      <c r="E65" s="150"/>
      <c r="F65" s="150"/>
      <c r="G65" s="146"/>
      <c r="H65" s="151"/>
      <c r="I65" s="151"/>
      <c r="J65" s="152"/>
      <c r="K65" s="152"/>
    </row>
    <row r="66" spans="2:11" ht="6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>
      <c r="B67" s="4"/>
      <c r="H67" s="141"/>
      <c r="I67" s="141"/>
      <c r="J67" s="141"/>
      <c r="K67" s="141"/>
    </row>
    <row r="68" spans="2:11">
      <c r="K68" s="60"/>
    </row>
  </sheetData>
  <sheetProtection algorithmName="SHA-512" hashValue="l7PhmXGNTDNEF2jO9k0T0JdZd+3nGpRPzNRH7EfKPry3SFtWpMW1mNE8paS04iSihsjDoutgLy0SsNL3ZnCDew==" saltValue="Zw4h/0sRUV1TboooLzRT4Q==" spinCount="100000" sheet="1" objects="1" scenarios="1" formatRows="0" selectLockedCells="1"/>
  <mergeCells count="97">
    <mergeCell ref="J53:K53"/>
    <mergeCell ref="B47:D48"/>
    <mergeCell ref="C61:F61"/>
    <mergeCell ref="I49:J49"/>
    <mergeCell ref="I15:K15"/>
    <mergeCell ref="J26:K26"/>
    <mergeCell ref="B26:D26"/>
    <mergeCell ref="J20:K20"/>
    <mergeCell ref="B21:D21"/>
    <mergeCell ref="J21:K21"/>
    <mergeCell ref="B22:D22"/>
    <mergeCell ref="J22:K22"/>
    <mergeCell ref="B23:D23"/>
    <mergeCell ref="J23:K23"/>
    <mergeCell ref="B20:D20"/>
    <mergeCell ref="B37:D37"/>
    <mergeCell ref="B11:E11"/>
    <mergeCell ref="J17:K17"/>
    <mergeCell ref="B18:D18"/>
    <mergeCell ref="J18:K18"/>
    <mergeCell ref="B19:D19"/>
    <mergeCell ref="J19:K19"/>
    <mergeCell ref="E15:E16"/>
    <mergeCell ref="F15:F16"/>
    <mergeCell ref="G15:G16"/>
    <mergeCell ref="H15:H16"/>
    <mergeCell ref="J16:K16"/>
    <mergeCell ref="B17:D17"/>
    <mergeCell ref="B15:D16"/>
    <mergeCell ref="B6:E6"/>
    <mergeCell ref="G6:H6"/>
    <mergeCell ref="G8:H8"/>
    <mergeCell ref="G10:H10"/>
    <mergeCell ref="I6:J6"/>
    <mergeCell ref="I7:J7"/>
    <mergeCell ref="B9:E9"/>
    <mergeCell ref="B10:E10"/>
    <mergeCell ref="G9:H9"/>
    <mergeCell ref="I8:J8"/>
    <mergeCell ref="G7:H7"/>
    <mergeCell ref="I9:J9"/>
    <mergeCell ref="I10:J10"/>
    <mergeCell ref="B7:E8"/>
    <mergeCell ref="H67:K67"/>
    <mergeCell ref="B24:D24"/>
    <mergeCell ref="J24:K24"/>
    <mergeCell ref="G38:H38"/>
    <mergeCell ref="C53:F53"/>
    <mergeCell ref="B25:D25"/>
    <mergeCell ref="J25:K25"/>
    <mergeCell ref="G62:G63"/>
    <mergeCell ref="H62:K63"/>
    <mergeCell ref="I50:J50"/>
    <mergeCell ref="B52:B54"/>
    <mergeCell ref="E52:F52"/>
    <mergeCell ref="B64:B65"/>
    <mergeCell ref="C64:F65"/>
    <mergeCell ref="G64:G65"/>
    <mergeCell ref="H64:I65"/>
    <mergeCell ref="J65:K65"/>
    <mergeCell ref="J38:K38"/>
    <mergeCell ref="I48:J48"/>
    <mergeCell ref="B55:B56"/>
    <mergeCell ref="C55:F56"/>
    <mergeCell ref="B50:D50"/>
    <mergeCell ref="J52:K52"/>
    <mergeCell ref="F51:H51"/>
    <mergeCell ref="I51:K51"/>
    <mergeCell ref="G53:I53"/>
    <mergeCell ref="C59:F60"/>
    <mergeCell ref="B38:D38"/>
    <mergeCell ref="E48:H48"/>
    <mergeCell ref="E49:H49"/>
    <mergeCell ref="E50:H50"/>
    <mergeCell ref="B49:D49"/>
    <mergeCell ref="B27:D27"/>
    <mergeCell ref="B28:D28"/>
    <mergeCell ref="B29:D29"/>
    <mergeCell ref="B30:D30"/>
    <mergeCell ref="B31:D31"/>
    <mergeCell ref="B32:D32"/>
    <mergeCell ref="J35:K35"/>
    <mergeCell ref="J36:K36"/>
    <mergeCell ref="B33:D33"/>
    <mergeCell ref="B34:D34"/>
    <mergeCell ref="B35:D35"/>
    <mergeCell ref="B36:D36"/>
    <mergeCell ref="G44:K44"/>
    <mergeCell ref="J37:K37"/>
    <mergeCell ref="J27:K27"/>
    <mergeCell ref="J28:K28"/>
    <mergeCell ref="J29:K29"/>
    <mergeCell ref="J30:K30"/>
    <mergeCell ref="J31:K31"/>
    <mergeCell ref="J32:K32"/>
    <mergeCell ref="J33:K33"/>
    <mergeCell ref="J34:K3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5"/>
  <sheetViews>
    <sheetView workbookViewId="0">
      <selection activeCell="A25" sqref="A25:IV27"/>
    </sheetView>
  </sheetViews>
  <sheetFormatPr defaultRowHeight="12.45"/>
  <cols>
    <col min="11" max="11" width="10.53515625" customWidth="1"/>
  </cols>
  <sheetData>
    <row r="1" spans="2:13">
      <c r="B1" s="179"/>
      <c r="C1" s="179"/>
      <c r="D1" s="179"/>
      <c r="F1" s="179"/>
      <c r="G1" s="179"/>
      <c r="H1" s="179"/>
      <c r="K1" s="179" t="s">
        <v>34</v>
      </c>
      <c r="L1" s="179"/>
      <c r="M1" s="179"/>
    </row>
    <row r="2" spans="2:13">
      <c r="K2" t="s">
        <v>6</v>
      </c>
    </row>
    <row r="3" spans="2:13">
      <c r="B3" s="2"/>
      <c r="C3" s="2"/>
      <c r="D3" s="2"/>
      <c r="F3" s="2"/>
      <c r="G3" s="2"/>
      <c r="H3" s="2"/>
      <c r="K3" s="2">
        <v>0.24</v>
      </c>
      <c r="L3" s="2">
        <v>0.14000000000000001</v>
      </c>
      <c r="M3" s="2">
        <v>0.1</v>
      </c>
    </row>
    <row r="4" spans="2:13">
      <c r="B4" s="3"/>
      <c r="C4" s="3"/>
      <c r="D4" s="3"/>
      <c r="F4" s="3"/>
      <c r="G4" s="3"/>
      <c r="H4" s="3"/>
      <c r="K4" s="3">
        <f>ROUNDDOWN(IF('ATK-kuitti'!$H17=24,'ATK-kuitti'!$J17-'ATK-kuitti'!$I17,0),2)</f>
        <v>3870.96</v>
      </c>
      <c r="L4" s="3">
        <f>ROUNDDOWN(IF('ATK-kuitti'!$H17=14,'ATK-kuitti'!$J17-'ATK-kuitti'!$I17,0),2)</f>
        <v>0</v>
      </c>
      <c r="M4" s="3">
        <f>ROUNDDOWN(IF('ATK-kuitti'!$H17=10,'ATK-kuitti'!$J17-'ATK-kuitti'!$I17,0),2)</f>
        <v>0</v>
      </c>
    </row>
    <row r="5" spans="2:13">
      <c r="B5" s="3"/>
      <c r="C5" s="3"/>
      <c r="D5" s="3"/>
      <c r="F5" s="3"/>
      <c r="G5" s="3"/>
      <c r="H5" s="3"/>
      <c r="K5" s="3">
        <f>ROUNDDOWN(IF('ATK-kuitti'!$H18=24,'ATK-kuitti'!$J18-'ATK-kuitti'!$I18,0),2)</f>
        <v>0</v>
      </c>
      <c r="L5" s="3">
        <f>ROUNDDOWN(IF('ATK-kuitti'!$H18=14,'ATK-kuitti'!$J18-'ATK-kuitti'!$I18,0),2)</f>
        <v>0</v>
      </c>
      <c r="M5" s="3">
        <f>ROUNDDOWN(IF('ATK-kuitti'!$H18=10,'ATK-kuitti'!$J18-'ATK-kuitti'!$I18,0),2)</f>
        <v>0</v>
      </c>
    </row>
    <row r="6" spans="2:13">
      <c r="B6" s="3"/>
      <c r="C6" s="3"/>
      <c r="D6" s="3"/>
      <c r="F6" s="3"/>
      <c r="G6" s="3"/>
      <c r="H6" s="3"/>
      <c r="K6" s="3">
        <f>ROUNDDOWN(IF('ATK-kuitti'!$H19=24,'ATK-kuitti'!$J19-'ATK-kuitti'!$I19,0),2)</f>
        <v>0</v>
      </c>
      <c r="L6" s="3">
        <f>ROUNDDOWN(IF('ATK-kuitti'!$H19=14,'ATK-kuitti'!$J19-'ATK-kuitti'!$I19,0),2)</f>
        <v>0</v>
      </c>
      <c r="M6" s="3">
        <f>ROUNDDOWN(IF('ATK-kuitti'!$H19=10,'ATK-kuitti'!$J19-'ATK-kuitti'!$I19,0),2)</f>
        <v>0</v>
      </c>
    </row>
    <row r="7" spans="2:13">
      <c r="B7" s="3"/>
      <c r="C7" s="3"/>
      <c r="D7" s="3"/>
      <c r="F7" s="3"/>
      <c r="G7" s="3"/>
      <c r="H7" s="3"/>
      <c r="K7" s="3">
        <f>ROUNDDOWN(IF('ATK-kuitti'!$H20=24,'ATK-kuitti'!$J20-'ATK-kuitti'!$I20,0),2)</f>
        <v>0</v>
      </c>
      <c r="L7" s="3">
        <f>ROUNDDOWN(IF('ATK-kuitti'!$H20=14,'ATK-kuitti'!$J20-'ATK-kuitti'!$I20,0),2)</f>
        <v>0</v>
      </c>
      <c r="M7" s="3">
        <f>ROUNDDOWN(IF('ATK-kuitti'!$H20=10,'ATK-kuitti'!$J20-'ATK-kuitti'!$I20,0),2)</f>
        <v>0</v>
      </c>
    </row>
    <row r="8" spans="2:13">
      <c r="B8" s="3"/>
      <c r="C8" s="3"/>
      <c r="D8" s="3"/>
      <c r="F8" s="3"/>
      <c r="G8" s="3"/>
      <c r="H8" s="3"/>
      <c r="K8" s="3">
        <f>ROUNDDOWN(IF('ATK-kuitti'!$H21=24,'ATK-kuitti'!$J21-'ATK-kuitti'!$I21,0),2)</f>
        <v>0</v>
      </c>
      <c r="L8" s="3">
        <f>ROUNDDOWN(IF('ATK-kuitti'!$H21=14,'ATK-kuitti'!$J21-'ATK-kuitti'!$I21,0),2)</f>
        <v>0</v>
      </c>
      <c r="M8" s="3">
        <f>ROUNDDOWN(IF('ATK-kuitti'!$H21=10,'ATK-kuitti'!$J21-'ATK-kuitti'!$I21,0),2)</f>
        <v>0</v>
      </c>
    </row>
    <row r="9" spans="2:13">
      <c r="B9" s="3"/>
      <c r="C9" s="3"/>
      <c r="D9" s="3"/>
      <c r="F9" s="3"/>
      <c r="G9" s="3"/>
      <c r="H9" s="3"/>
      <c r="K9" s="3">
        <f>ROUNDDOWN(IF('ATK-kuitti'!$H22=24,'ATK-kuitti'!$J22-'ATK-kuitti'!$I22,0),2)</f>
        <v>0</v>
      </c>
      <c r="L9" s="3">
        <f>ROUNDDOWN(IF('ATK-kuitti'!$H22=14,'ATK-kuitti'!$J22-'ATK-kuitti'!$I22,0),2)</f>
        <v>0</v>
      </c>
      <c r="M9" s="3">
        <f>ROUNDDOWN(IF('ATK-kuitti'!$H22=10,'ATK-kuitti'!$J22-'ATK-kuitti'!$I22,0),2)</f>
        <v>0</v>
      </c>
    </row>
    <row r="10" spans="2:13">
      <c r="B10" s="3"/>
      <c r="C10" s="3"/>
      <c r="D10" s="3"/>
      <c r="F10" s="3"/>
      <c r="G10" s="3"/>
      <c r="H10" s="3"/>
      <c r="K10" s="3">
        <f>ROUNDDOWN(IF('ATK-kuitti'!$H23=24,'ATK-kuitti'!$J23-'ATK-kuitti'!$I23,0),2)</f>
        <v>0</v>
      </c>
      <c r="L10" s="3">
        <f>ROUNDDOWN(IF('ATK-kuitti'!$H23=14,'ATK-kuitti'!$J23-'ATK-kuitti'!$I23,0),2)</f>
        <v>0</v>
      </c>
      <c r="M10" s="3">
        <f>ROUNDDOWN(IF('ATK-kuitti'!$H23=10,'ATK-kuitti'!$J23-'ATK-kuitti'!$I23,0),2)</f>
        <v>0</v>
      </c>
    </row>
    <row r="11" spans="2:13">
      <c r="B11" s="3"/>
      <c r="C11" s="3"/>
      <c r="D11" s="3"/>
      <c r="F11" s="3"/>
      <c r="G11" s="3"/>
      <c r="H11" s="3"/>
      <c r="K11" s="3">
        <f>ROUNDDOWN(IF('ATK-kuitti'!$H24=24,'ATK-kuitti'!$J24-'ATK-kuitti'!$I24,0),2)</f>
        <v>0</v>
      </c>
      <c r="L11" s="3">
        <f>ROUNDDOWN(IF('ATK-kuitti'!$H24=14,'ATK-kuitti'!$J24-'ATK-kuitti'!$I24,0),2)</f>
        <v>0</v>
      </c>
      <c r="M11" s="3">
        <f>ROUNDDOWN(IF('ATK-kuitti'!$H24=10,'ATK-kuitti'!$J24-'ATK-kuitti'!$I24,0),2)</f>
        <v>0</v>
      </c>
    </row>
    <row r="12" spans="2:13">
      <c r="B12" s="3"/>
      <c r="C12" s="3"/>
      <c r="D12" s="3"/>
      <c r="F12" s="3"/>
      <c r="G12" s="3"/>
      <c r="H12" s="3"/>
      <c r="K12" s="3">
        <f>ROUNDDOWN(IF('ATK-kuitti'!$H25=24,'ATK-kuitti'!$J25-'ATK-kuitti'!$I25,0),2)</f>
        <v>0</v>
      </c>
      <c r="L12" s="3">
        <f>ROUNDDOWN(IF('ATK-kuitti'!$H25=14,'ATK-kuitti'!$J25-'ATK-kuitti'!$I25,0),2)</f>
        <v>0</v>
      </c>
      <c r="M12" s="3">
        <f>ROUNDDOWN(IF('ATK-kuitti'!$H25=10,'ATK-kuitti'!$J25-'ATK-kuitti'!$I25,0),2)</f>
        <v>0</v>
      </c>
    </row>
    <row r="13" spans="2:13">
      <c r="B13" s="3"/>
      <c r="C13" s="3"/>
      <c r="D13" s="3"/>
      <c r="F13" s="3"/>
      <c r="G13" s="3"/>
      <c r="H13" s="3"/>
      <c r="K13" s="3">
        <f>ROUNDDOWN(IF('ATK-kuitti'!$H26=24,'ATK-kuitti'!$J26-'ATK-kuitti'!$I26,0),2)</f>
        <v>0</v>
      </c>
      <c r="L13" s="3">
        <f>ROUNDDOWN(IF('ATK-kuitti'!$H26=14,'ATK-kuitti'!$J26-'ATK-kuitti'!$I26,0),2)</f>
        <v>0</v>
      </c>
      <c r="M13" s="3">
        <f>ROUNDDOWN(IF('ATK-kuitti'!$H26=10,'ATK-kuitti'!$J26-'ATK-kuitti'!$I26,0),2)</f>
        <v>0</v>
      </c>
    </row>
    <row r="14" spans="2:13">
      <c r="B14" s="3"/>
      <c r="C14" s="3"/>
      <c r="D14" s="3"/>
      <c r="F14" s="3"/>
      <c r="G14" s="3"/>
      <c r="H14" s="3"/>
      <c r="K14" s="3">
        <f>ROUNDDOWN(IF('ATK-kuitti'!$H27=24,'ATK-kuitti'!$J27-'ATK-kuitti'!$I27,0),2)</f>
        <v>0</v>
      </c>
      <c r="L14" s="3">
        <f>ROUNDDOWN(IF('ATK-kuitti'!$H27=14,'ATK-kuitti'!$J27-'ATK-kuitti'!$I27,0),2)</f>
        <v>0</v>
      </c>
      <c r="M14" s="3">
        <f>ROUNDDOWN(IF('ATK-kuitti'!$H27=10,'ATK-kuitti'!$J27-'ATK-kuitti'!$I27,0),2)</f>
        <v>0</v>
      </c>
    </row>
    <row r="15" spans="2:13">
      <c r="B15" s="3"/>
      <c r="C15" s="3"/>
      <c r="D15" s="3"/>
      <c r="F15" s="3"/>
      <c r="G15" s="3"/>
      <c r="H15" s="3"/>
      <c r="K15" s="3">
        <f>ROUNDDOWN(IF('ATK-kuitti'!$H28=24,'ATK-kuitti'!$J28-'ATK-kuitti'!$I28,0),2)</f>
        <v>0</v>
      </c>
      <c r="L15" s="3">
        <f>ROUNDDOWN(IF('ATK-kuitti'!$H28=14,'ATK-kuitti'!$J28-'ATK-kuitti'!$I28,0),2)</f>
        <v>0</v>
      </c>
      <c r="M15" s="3">
        <f>ROUNDDOWN(IF('ATK-kuitti'!$H28=10,'ATK-kuitti'!$J28-'ATK-kuitti'!$I28,0),2)</f>
        <v>0</v>
      </c>
    </row>
    <row r="16" spans="2:13">
      <c r="B16" s="3"/>
      <c r="C16" s="3"/>
      <c r="D16" s="3"/>
      <c r="F16" s="3"/>
      <c r="G16" s="3"/>
      <c r="H16" s="3"/>
      <c r="K16" s="3">
        <f>ROUNDDOWN(IF('ATK-kuitti'!$H29=24,'ATK-kuitti'!$J29-'ATK-kuitti'!$I29,0),2)</f>
        <v>0</v>
      </c>
      <c r="L16" s="3">
        <f>ROUNDDOWN(IF('ATK-kuitti'!$H29=14,'ATK-kuitti'!$J29-'ATK-kuitti'!$I29,0),2)</f>
        <v>0</v>
      </c>
      <c r="M16" s="3">
        <f>ROUNDDOWN(IF('ATK-kuitti'!$H29=10,'ATK-kuitti'!$J29-'ATK-kuitti'!$I29,0),2)</f>
        <v>0</v>
      </c>
    </row>
    <row r="17" spans="2:13">
      <c r="B17" s="3"/>
      <c r="C17" s="3"/>
      <c r="D17" s="3"/>
      <c r="F17" s="3"/>
      <c r="G17" s="3"/>
      <c r="H17" s="3"/>
      <c r="K17" s="3">
        <f>ROUNDDOWN(IF('ATK-kuitti'!$H30=24,'ATK-kuitti'!$J30-'ATK-kuitti'!$I30,0),2)</f>
        <v>0</v>
      </c>
      <c r="L17" s="3">
        <f>ROUNDDOWN(IF('ATK-kuitti'!$H30=14,'ATK-kuitti'!$J30-'ATK-kuitti'!$I30,0),2)</f>
        <v>0</v>
      </c>
      <c r="M17" s="3">
        <f>ROUNDDOWN(IF('ATK-kuitti'!$H30=10,'ATK-kuitti'!$J30-'ATK-kuitti'!$I30,0),2)</f>
        <v>0</v>
      </c>
    </row>
    <row r="18" spans="2:13">
      <c r="B18" s="3"/>
      <c r="C18" s="3"/>
      <c r="D18" s="3"/>
      <c r="F18" s="3"/>
      <c r="G18" s="3"/>
      <c r="H18" s="3"/>
      <c r="K18" s="3">
        <f>ROUNDDOWN(IF('ATK-kuitti'!$H31=24,'ATK-kuitti'!$J31-'ATK-kuitti'!$I31,0),2)</f>
        <v>0</v>
      </c>
      <c r="L18" s="3">
        <f>ROUNDDOWN(IF('ATK-kuitti'!$H31=14,'ATK-kuitti'!$J31-'ATK-kuitti'!$I31,0),2)</f>
        <v>0</v>
      </c>
      <c r="M18" s="3">
        <f>ROUNDDOWN(IF('ATK-kuitti'!$H31=10,'ATK-kuitti'!$J31-'ATK-kuitti'!$I31,0),2)</f>
        <v>0</v>
      </c>
    </row>
    <row r="19" spans="2:13">
      <c r="B19" s="3"/>
      <c r="C19" s="3"/>
      <c r="D19" s="3"/>
      <c r="F19" s="3"/>
      <c r="G19" s="3"/>
      <c r="H19" s="3"/>
      <c r="K19" s="3">
        <f>ROUNDDOWN(IF('ATK-kuitti'!$H32=24,'ATK-kuitti'!$J32-'ATK-kuitti'!$I32,0),2)</f>
        <v>0</v>
      </c>
      <c r="L19" s="3">
        <f>ROUNDDOWN(IF('ATK-kuitti'!$H32=14,'ATK-kuitti'!$J32-'ATK-kuitti'!$I32,0),2)</f>
        <v>0</v>
      </c>
      <c r="M19" s="3">
        <f>ROUNDDOWN(IF('ATK-kuitti'!$H32=10,'ATK-kuitti'!$J32-'ATK-kuitti'!$I32,0),2)</f>
        <v>0</v>
      </c>
    </row>
    <row r="20" spans="2:13">
      <c r="B20" s="3"/>
      <c r="C20" s="3"/>
      <c r="D20" s="3"/>
      <c r="F20" s="3"/>
      <c r="G20" s="3"/>
      <c r="H20" s="3"/>
      <c r="K20" s="3">
        <f>ROUNDDOWN(IF('ATK-kuitti'!$H33=24,'ATK-kuitti'!$J33-'ATK-kuitti'!$I33,0),2)</f>
        <v>0</v>
      </c>
      <c r="L20" s="3">
        <f>ROUNDDOWN(IF('ATK-kuitti'!$H33=14,'ATK-kuitti'!$J33-'ATK-kuitti'!$I33,0),2)</f>
        <v>0</v>
      </c>
      <c r="M20" s="3">
        <f>ROUNDDOWN(IF('ATK-kuitti'!$H33=10,'ATK-kuitti'!$J33-'ATK-kuitti'!$I33,0),2)</f>
        <v>0</v>
      </c>
    </row>
    <row r="21" spans="2:13">
      <c r="B21" s="3"/>
      <c r="C21" s="3"/>
      <c r="D21" s="3"/>
      <c r="F21" s="3"/>
      <c r="G21" s="3"/>
      <c r="H21" s="3"/>
      <c r="K21" s="3">
        <f>ROUNDDOWN(IF('ATK-kuitti'!$H34=24,'ATK-kuitti'!$J34-'ATK-kuitti'!$I34,0),2)</f>
        <v>0</v>
      </c>
      <c r="L21" s="3">
        <f>ROUNDDOWN(IF('ATK-kuitti'!$H34=14,'ATK-kuitti'!$J34-'ATK-kuitti'!$I34,0),2)</f>
        <v>0</v>
      </c>
      <c r="M21" s="3">
        <f>ROUNDDOWN(IF('ATK-kuitti'!$H34=10,'ATK-kuitti'!$J34-'ATK-kuitti'!$I34,0),2)</f>
        <v>0</v>
      </c>
    </row>
    <row r="22" spans="2:13">
      <c r="B22" s="6"/>
      <c r="C22" s="6"/>
      <c r="D22" s="6"/>
      <c r="E22" s="11"/>
      <c r="F22" s="3"/>
      <c r="G22" s="3"/>
      <c r="H22" s="3"/>
      <c r="K22" s="3">
        <f>ROUNDDOWN(IF('ATK-kuitti'!$H35=24,'ATK-kuitti'!$J35-'ATK-kuitti'!$I35,0),2)</f>
        <v>0</v>
      </c>
      <c r="L22" s="3">
        <f>ROUNDDOWN(IF('ATK-kuitti'!$H35=14,'ATK-kuitti'!$J35-'ATK-kuitti'!$I35,0),2)</f>
        <v>0</v>
      </c>
      <c r="M22" s="3">
        <f>ROUNDDOWN(IF('ATK-kuitti'!$H35=10,'ATK-kuitti'!$J35-'ATK-kuitti'!$I35,0),2)</f>
        <v>0</v>
      </c>
    </row>
    <row r="23" spans="2:13">
      <c r="F23" s="3"/>
      <c r="G23" s="3"/>
      <c r="H23" s="3"/>
      <c r="K23" s="3">
        <f>ROUNDDOWN(IF('ATK-kuitti'!$H36=24,'ATK-kuitti'!$J36-'ATK-kuitti'!$I36,0),2)</f>
        <v>0</v>
      </c>
      <c r="L23" s="3">
        <f>ROUNDDOWN(IF('ATK-kuitti'!$H36=14,'ATK-kuitti'!$J36-'ATK-kuitti'!$I36,0),2)</f>
        <v>0</v>
      </c>
      <c r="M23" s="3">
        <f>ROUNDDOWN(IF('ATK-kuitti'!$H36=10,'ATK-kuitti'!$J36-'ATK-kuitti'!$I36,0),2)</f>
        <v>0</v>
      </c>
    </row>
    <row r="24" spans="2:13">
      <c r="F24" s="3"/>
      <c r="G24" s="3"/>
      <c r="H24" s="3"/>
      <c r="K24" s="3">
        <f>ROUNDDOWN(IF('ATK-kuitti'!$H37=24,'ATK-kuitti'!$J37-'ATK-kuitti'!$I37,0),2)</f>
        <v>0</v>
      </c>
      <c r="L24" s="3">
        <f>ROUNDDOWN(IF('ATK-kuitti'!$H37=14,'ATK-kuitti'!$J37-'ATK-kuitti'!$I37,0),2)</f>
        <v>0</v>
      </c>
      <c r="M24" s="3">
        <f>ROUNDDOWN(IF('ATK-kuitti'!$H37=10,'ATK-kuitti'!$J37-'ATK-kuitti'!$I37,0),2)</f>
        <v>0</v>
      </c>
    </row>
    <row r="25" spans="2:13">
      <c r="F25" s="6"/>
      <c r="G25" s="6"/>
      <c r="H25" s="6"/>
      <c r="I25" s="11"/>
      <c r="K25" s="6">
        <f>SUM(K4:K24)</f>
        <v>3870.96</v>
      </c>
      <c r="L25" s="6">
        <f>SUM(L4:L24)</f>
        <v>0</v>
      </c>
      <c r="M25" s="6">
        <f>SUM(M4:M24)</f>
        <v>0</v>
      </c>
    </row>
  </sheetData>
  <sheetProtection password="9675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ATK-kuitti</vt:lpstr>
      <vt:lpstr>Käsinkirjoitettu kuitti</vt:lpstr>
      <vt:lpstr>alv</vt:lpstr>
      <vt:lpstr>'ATK-kuitti'!Tulostusalue</vt:lpstr>
      <vt:lpstr>'Käsinkirjoitettu kuitti'!Tulostusalue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L7 Kuitti</dc:title>
  <dc:creator>Yritystulkki</dc:creator>
  <cp:lastModifiedBy>Yritystulkki</cp:lastModifiedBy>
  <cp:lastPrinted>2022-01-17T07:40:30Z</cp:lastPrinted>
  <dcterms:created xsi:type="dcterms:W3CDTF">2007-04-19T16:15:47Z</dcterms:created>
  <dcterms:modified xsi:type="dcterms:W3CDTF">2022-01-17T07:41:46Z</dcterms:modified>
</cp:coreProperties>
</file>