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ropbox\Tilastoja\YRITYSTULKKI\"/>
    </mc:Choice>
  </mc:AlternateContent>
  <workbookProtection workbookPassword="9675" lockStructure="1"/>
  <bookViews>
    <workbookView xWindow="0" yWindow="0" windowWidth="21570" windowHeight="7965" tabRatio="401"/>
  </bookViews>
  <sheets>
    <sheet name="Tunnusluvut" sheetId="1" r:id="rId1"/>
  </sheets>
  <definedNames>
    <definedName name="Excel_BuiltIn_Print_Titles" localSheetId="0">(Tunnusluvut!$B$1:$AA$1,Tunnusluvut!$2:$4)</definedName>
    <definedName name="_xlnm.Print_Area" localSheetId="0">Tunnusluvut!$B$2:$O$80</definedName>
    <definedName name="_xlnm.Print_Titles" localSheetId="0">Tunnusluvut!$B:$AA,Tunnusluvut!$2:$4</definedName>
  </definedNames>
  <calcPr calcId="171027"/>
</workbook>
</file>

<file path=xl/calcChain.xml><?xml version="1.0" encoding="utf-8"?>
<calcChain xmlns="http://schemas.openxmlformats.org/spreadsheetml/2006/main">
  <c r="I76" i="1" l="1"/>
  <c r="I74" i="1"/>
  <c r="I64" i="1"/>
  <c r="I37" i="1"/>
  <c r="D29" i="1"/>
  <c r="I11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J29" i="1"/>
  <c r="J41" i="1" s="1"/>
  <c r="J55" i="1" s="1"/>
  <c r="P29" i="1"/>
  <c r="P41" i="1" s="1"/>
  <c r="P55" i="1" s="1"/>
  <c r="V29" i="1"/>
  <c r="B34" i="1"/>
  <c r="B35" i="1" s="1"/>
  <c r="B36" i="1" s="1"/>
  <c r="B37" i="1" s="1"/>
  <c r="B38" i="1" s="1"/>
  <c r="B39" i="1" s="1"/>
  <c r="V41" i="1"/>
  <c r="B46" i="1"/>
  <c r="B47" i="1" s="1"/>
  <c r="B48" i="1" s="1"/>
  <c r="B49" i="1" s="1"/>
  <c r="B50" i="1" s="1"/>
  <c r="B51" i="1" s="1"/>
  <c r="B52" i="1" s="1"/>
  <c r="B53" i="1" s="1"/>
  <c r="V55" i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</calcChain>
</file>

<file path=xl/comments1.xml><?xml version="1.0" encoding="utf-8"?>
<comments xmlns="http://schemas.openxmlformats.org/spreadsheetml/2006/main">
  <authors>
    <author/>
  </authors>
  <commentList>
    <comment ref="I7" authorId="0" shapeId="0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O7" authorId="0" shapeId="0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</commentList>
</comments>
</file>

<file path=xl/sharedStrings.xml><?xml version="1.0" encoding="utf-8"?>
<sst xmlns="http://schemas.openxmlformats.org/spreadsheetml/2006/main" count="354" uniqueCount="83">
  <si>
    <t>Vuosi 2012</t>
  </si>
  <si>
    <t>Vuosi 2011</t>
  </si>
  <si>
    <r>
      <t>Lähde:</t>
    </r>
    <r>
      <rPr>
        <b/>
        <sz val="10"/>
        <color indexed="9"/>
        <rFont val="Verdana"/>
        <family val="2"/>
      </rPr>
      <t xml:space="preserve"> Finnvera Oyj</t>
    </r>
  </si>
  <si>
    <r>
      <t xml:space="preserve">Lähde:                     </t>
    </r>
    <r>
      <rPr>
        <b/>
        <sz val="10"/>
        <rFont val="Arial"/>
        <family val="2"/>
      </rPr>
      <t>TEM &lt; 10 hlö</t>
    </r>
  </si>
  <si>
    <r>
      <t xml:space="preserve"> Lähde:                  </t>
    </r>
    <r>
      <rPr>
        <b/>
        <sz val="10"/>
        <rFont val="Arial"/>
        <family val="2"/>
      </rPr>
      <t>TEM &lt; 10 hlöä</t>
    </r>
  </si>
  <si>
    <r>
      <t xml:space="preserve">Lähde:                 </t>
    </r>
    <r>
      <rPr>
        <b/>
        <sz val="10"/>
        <rFont val="Arial"/>
        <family val="2"/>
      </rPr>
      <t>TEM &lt; 10 hlöä</t>
    </r>
  </si>
  <si>
    <t>Henkilöt/</t>
  </si>
  <si>
    <t>Liikev./</t>
  </si>
  <si>
    <t>Käyttö-</t>
  </si>
  <si>
    <t>Aine-</t>
  </si>
  <si>
    <t>Henkilö-</t>
  </si>
  <si>
    <t>Teollisuus ja valmistaminen</t>
  </si>
  <si>
    <t>yritys</t>
  </si>
  <si>
    <t>henkilö</t>
  </si>
  <si>
    <t>kate</t>
  </si>
  <si>
    <t>pääoma</t>
  </si>
  <si>
    <t>käyttö</t>
  </si>
  <si>
    <t>kulut</t>
  </si>
  <si>
    <t>Teurastus, lihatuotteiden valmistus</t>
  </si>
  <si>
    <t>Muu tekstiilituotteiden valmistus</t>
  </si>
  <si>
    <t>Vaatteiden ja asusteiden valmistus</t>
  </si>
  <si>
    <t>Puun sahaus, höyläys ja kyllästys</t>
  </si>
  <si>
    <t>Rakennuspuusepäntuotteiden valmistus</t>
  </si>
  <si>
    <t>Painaminen ja siihen liittyvät palvelut</t>
  </si>
  <si>
    <t xml:space="preserve"> </t>
  </si>
  <si>
    <t>Muovituotteiden valmistus</t>
  </si>
  <si>
    <t>Betonituotteiden valmistus rak.tark.</t>
  </si>
  <si>
    <t>Metallirakenteiden valmistus</t>
  </si>
  <si>
    <t>Metallin työstö, -päällystys, -käsittely</t>
  </si>
  <si>
    <t>Koneiden ja laitteiden valmistus</t>
  </si>
  <si>
    <t>Koneiden valm. teolli. nosturit, pumput</t>
  </si>
  <si>
    <t>Maa- ja metsätalouskoneiden valm.</t>
  </si>
  <si>
    <t>Moottoriajoneuvojen korien valmistus</t>
  </si>
  <si>
    <t>Huvi- ja urheiluveneiden rakentaminen</t>
  </si>
  <si>
    <t>Huonekalujen valmistus</t>
  </si>
  <si>
    <t>Keittiökalusteiden valmistus</t>
  </si>
  <si>
    <t>Rakentaminen</t>
  </si>
  <si>
    <t>Rakennuspaikan valmistelutyöt</t>
  </si>
  <si>
    <t>Talonrakennustyöt, rakennusliikkeet</t>
  </si>
  <si>
    <t>Sähköasennus</t>
  </si>
  <si>
    <t>LVI-asennukset</t>
  </si>
  <si>
    <t>Rakennuspuusepän asennustyöt</t>
  </si>
  <si>
    <t>Maalaus</t>
  </si>
  <si>
    <t>Lasitus</t>
  </si>
  <si>
    <t>Vähittäiskauppa</t>
  </si>
  <si>
    <t>Moottoriajoneuvojen huolto ja korjaus</t>
  </si>
  <si>
    <t>Autotarvikkeiden vähittäiskauppa</t>
  </si>
  <si>
    <t>Moottoripyöräkauppa ja -korjaus</t>
  </si>
  <si>
    <t>Huoltamotoiminta</t>
  </si>
  <si>
    <t>Päivittäistavarakauppa</t>
  </si>
  <si>
    <t>Tekstiilien vähittäiskauppa</t>
  </si>
  <si>
    <t>Rautakauppatav. vähittäiskauppa</t>
  </si>
  <si>
    <t>Kukkien vähittäiskauppa</t>
  </si>
  <si>
    <t>Muut palvelut</t>
  </si>
  <si>
    <t>Linja-autojen tilausliikenne</t>
  </si>
  <si>
    <t>Tieliikenteen tavarankuljetus</t>
  </si>
  <si>
    <t>Hotelli-ravintolat ja tms. majoitusliikkeet</t>
  </si>
  <si>
    <t>Ravintolat</t>
  </si>
  <si>
    <t>Kahvila-ravintolat</t>
  </si>
  <si>
    <t>Kahvilat ja kahvibaarit</t>
  </si>
  <si>
    <t>Henkilöstö- ja laitosruokalat, ateriapalvelut</t>
  </si>
  <si>
    <t>Pitopalvelut</t>
  </si>
  <si>
    <t xml:space="preserve">Ohjelmistot, konsultointi yms. </t>
  </si>
  <si>
    <t>Kirjanpito- ja tilinpäätöspalvelu</t>
  </si>
  <si>
    <t>Insinööri- ja suunnittelutoimistot</t>
  </si>
  <si>
    <t>Mainostoimistot ja mainospalvelu</t>
  </si>
  <si>
    <t>Kiinteistönhoito</t>
  </si>
  <si>
    <t>Siivouspalvelut</t>
  </si>
  <si>
    <t>Maisemanhoitopalvelut</t>
  </si>
  <si>
    <t>Fysioterapia</t>
  </si>
  <si>
    <t>Vanhusten ja vammaisten asumispalvelut</t>
  </si>
  <si>
    <t>Kampaamo- ja kauneudenhoitopalvelut</t>
  </si>
  <si>
    <r>
      <t xml:space="preserve">© </t>
    </r>
    <r>
      <rPr>
        <b/>
        <sz val="10"/>
        <color indexed="8"/>
        <rFont val="Swis721 Lt BT"/>
        <family val="2"/>
      </rPr>
      <t>Jadelcons Oy</t>
    </r>
  </si>
  <si>
    <t>Vuosi 2013</t>
  </si>
  <si>
    <r>
      <t>Lähde:</t>
    </r>
    <r>
      <rPr>
        <b/>
        <sz val="10"/>
        <color theme="0"/>
        <rFont val="Verdana"/>
        <family val="2"/>
      </rPr>
      <t xml:space="preserve"> Finnvera Oyj</t>
    </r>
  </si>
  <si>
    <t>Toimiala</t>
  </si>
  <si>
    <t>Korjaus henk.koht./kotitalousesineiden</t>
  </si>
  <si>
    <t>Vuosi 2014</t>
  </si>
  <si>
    <t>Leipomot, konditoriat</t>
  </si>
  <si>
    <t>Yritysten taloudellisia tunnuslukuja (keskiarvo) eri toimialoilla.  Henkilökulut sisältävät yrittäjän palkkakorjauksen. Oranssit sarakkeet alle 10 henkilön yrityksiä (TEM) , siniset sarakkeet Finnveran asiakkaita.</t>
  </si>
  <si>
    <t>%/lv</t>
  </si>
  <si>
    <t>kpl</t>
  </si>
  <si>
    <t>%/lv = prosenttia liikevaihdosta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</si>
</sst>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164" formatCode="0%"/>
    <numFmt numFmtId="165" formatCode="0.0"/>
    <numFmt numFmtId="166" formatCode="#,##0.0"/>
    <numFmt numFmtId="167" formatCode="0;[Red]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Calibri"/>
      <family val="2"/>
    </font>
    <font>
      <b/>
      <sz val="10"/>
      <color indexed="8"/>
      <name val="Swis721 Lt BT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21"/>
      </patternFill>
    </fill>
    <fill>
      <patternFill patternType="solid">
        <fgColor theme="8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6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6" fillId="0" borderId="0" applyFill="0" applyBorder="0" applyAlignment="0" applyProtection="0"/>
  </cellStyleXfs>
  <cellXfs count="3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0" fillId="4" borderId="1" xfId="1" applyFont="1" applyFill="1" applyBorder="1" applyAlignment="1">
      <alignment horizontal="center"/>
    </xf>
    <xf numFmtId="0" fontId="0" fillId="0" borderId="0" xfId="0" applyFill="1"/>
    <xf numFmtId="0" fontId="11" fillId="2" borderId="0" xfId="1" applyFont="1" applyFill="1" applyBorder="1" applyAlignment="1">
      <alignment horizontal="center"/>
    </xf>
    <xf numFmtId="0" fontId="11" fillId="0" borderId="0" xfId="1" applyFont="1" applyBorder="1"/>
    <xf numFmtId="0" fontId="5" fillId="0" borderId="0" xfId="1" applyFont="1" applyFill="1" applyBorder="1" applyAlignment="1">
      <alignment horizontal="right"/>
    </xf>
    <xf numFmtId="0" fontId="7" fillId="7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left" indent="1"/>
    </xf>
    <xf numFmtId="0" fontId="11" fillId="0" borderId="5" xfId="1" applyFont="1" applyFill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6" fontId="12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1" applyFont="1" applyFill="1" applyBorder="1" applyAlignment="1">
      <alignment horizontal="left" indent="1"/>
    </xf>
    <xf numFmtId="0" fontId="11" fillId="0" borderId="0" xfId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/>
    </xf>
    <xf numFmtId="0" fontId="11" fillId="5" borderId="8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indent="1"/>
    </xf>
    <xf numFmtId="0" fontId="11" fillId="11" borderId="8" xfId="1" applyFont="1" applyFill="1" applyBorder="1" applyAlignment="1">
      <alignment horizontal="center"/>
    </xf>
    <xf numFmtId="0" fontId="11" fillId="5" borderId="9" xfId="1" applyFont="1" applyFill="1" applyBorder="1" applyAlignment="1">
      <alignment horizontal="center"/>
    </xf>
    <xf numFmtId="0" fontId="18" fillId="7" borderId="15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0" fontId="18" fillId="7" borderId="16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18" fillId="3" borderId="15" xfId="1" applyFont="1" applyFill="1" applyBorder="1" applyAlignment="1">
      <alignment horizontal="center"/>
    </xf>
    <xf numFmtId="0" fontId="18" fillId="3" borderId="16" xfId="1" applyFont="1" applyFill="1" applyBorder="1" applyAlignment="1">
      <alignment horizontal="center"/>
    </xf>
    <xf numFmtId="0" fontId="11" fillId="5" borderId="19" xfId="1" applyFont="1" applyFill="1" applyBorder="1" applyAlignment="1">
      <alignment horizontal="center"/>
    </xf>
    <xf numFmtId="0" fontId="11" fillId="12" borderId="19" xfId="1" applyFont="1" applyFill="1" applyBorder="1" applyAlignment="1">
      <alignment horizontal="center"/>
    </xf>
    <xf numFmtId="0" fontId="11" fillId="12" borderId="8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0" fontId="7" fillId="7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1" fillId="11" borderId="17" xfId="1" applyFont="1" applyFill="1" applyBorder="1" applyAlignment="1">
      <alignment horizontal="left" indent="1"/>
    </xf>
    <xf numFmtId="0" fontId="11" fillId="0" borderId="17" xfId="1" applyFont="1" applyFill="1" applyBorder="1" applyAlignment="1">
      <alignment horizontal="left" indent="1"/>
    </xf>
    <xf numFmtId="0" fontId="11" fillId="0" borderId="17" xfId="1" applyFont="1" applyBorder="1" applyAlignment="1">
      <alignment horizontal="left" indent="1"/>
    </xf>
    <xf numFmtId="0" fontId="11" fillId="5" borderId="20" xfId="1" applyFont="1" applyFill="1" applyBorder="1" applyAlignment="1">
      <alignment horizontal="left" indent="1"/>
    </xf>
    <xf numFmtId="0" fontId="7" fillId="7" borderId="38" xfId="1" applyFont="1" applyFill="1" applyBorder="1" applyAlignment="1">
      <alignment horizontal="center"/>
    </xf>
    <xf numFmtId="0" fontId="11" fillId="0" borderId="13" xfId="1" applyFont="1" applyBorder="1" applyAlignment="1">
      <alignment horizontal="left" indent="1"/>
    </xf>
    <xf numFmtId="0" fontId="11" fillId="5" borderId="17" xfId="1" applyFont="1" applyFill="1" applyBorder="1" applyAlignment="1">
      <alignment horizontal="left" indent="1"/>
    </xf>
    <xf numFmtId="0" fontId="11" fillId="0" borderId="20" xfId="1" applyFont="1" applyBorder="1" applyAlignment="1">
      <alignment horizontal="left" indent="1"/>
    </xf>
    <xf numFmtId="0" fontId="18" fillId="7" borderId="40" xfId="1" applyFont="1" applyFill="1" applyBorder="1" applyAlignment="1">
      <alignment horizontal="center"/>
    </xf>
    <xf numFmtId="0" fontId="10" fillId="4" borderId="41" xfId="1" applyFont="1" applyFill="1" applyBorder="1" applyAlignment="1">
      <alignment horizontal="center"/>
    </xf>
    <xf numFmtId="0" fontId="18" fillId="7" borderId="39" xfId="1" applyFont="1" applyFill="1" applyBorder="1" applyAlignment="1">
      <alignment horizontal="center"/>
    </xf>
    <xf numFmtId="0" fontId="10" fillId="4" borderId="42" xfId="1" applyFont="1" applyFill="1" applyBorder="1" applyAlignment="1">
      <alignment horizontal="center"/>
    </xf>
    <xf numFmtId="0" fontId="11" fillId="0" borderId="21" xfId="1" applyFont="1" applyBorder="1" applyAlignment="1">
      <alignment horizontal="left" indent="1"/>
    </xf>
    <xf numFmtId="0" fontId="11" fillId="5" borderId="10" xfId="1" applyFont="1" applyFill="1" applyBorder="1" applyAlignment="1">
      <alignment horizontal="left" indent="1"/>
    </xf>
    <xf numFmtId="0" fontId="18" fillId="3" borderId="40" xfId="1" applyFont="1" applyFill="1" applyBorder="1" applyAlignment="1">
      <alignment horizontal="center"/>
    </xf>
    <xf numFmtId="0" fontId="18" fillId="3" borderId="39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left" indent="1"/>
    </xf>
    <xf numFmtId="0" fontId="11" fillId="12" borderId="10" xfId="1" applyFont="1" applyFill="1" applyBorder="1" applyAlignment="1">
      <alignment horizontal="left" indent="1"/>
    </xf>
    <xf numFmtId="0" fontId="11" fillId="12" borderId="17" xfId="1" applyFont="1" applyFill="1" applyBorder="1" applyAlignment="1">
      <alignment horizontal="left" indent="1"/>
    </xf>
    <xf numFmtId="0" fontId="11" fillId="12" borderId="20" xfId="1" applyFont="1" applyFill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20" fillId="0" borderId="55" xfId="0" applyNumberFormat="1" applyFont="1" applyBorder="1" applyAlignment="1">
      <alignment horizontal="center" vertical="center"/>
    </xf>
    <xf numFmtId="167" fontId="20" fillId="12" borderId="55" xfId="0" applyNumberFormat="1" applyFont="1" applyFill="1" applyBorder="1" applyAlignment="1">
      <alignment horizontal="center" vertical="center"/>
    </xf>
    <xf numFmtId="167" fontId="20" fillId="12" borderId="59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7" fontId="0" fillId="0" borderId="55" xfId="0" applyNumberFormat="1" applyFont="1" applyBorder="1" applyAlignment="1">
      <alignment horizontal="center" vertical="center"/>
    </xf>
    <xf numFmtId="0" fontId="0" fillId="12" borderId="55" xfId="0" applyFont="1" applyFill="1" applyBorder="1" applyAlignment="1">
      <alignment horizontal="center" vertical="center"/>
    </xf>
    <xf numFmtId="167" fontId="0" fillId="12" borderId="55" xfId="0" applyNumberFormat="1" applyFont="1" applyFill="1" applyBorder="1" applyAlignment="1">
      <alignment horizontal="center" vertical="center"/>
    </xf>
    <xf numFmtId="0" fontId="0" fillId="12" borderId="59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67" fontId="21" fillId="0" borderId="55" xfId="0" applyNumberFormat="1" applyFont="1" applyBorder="1" applyAlignment="1">
      <alignment horizontal="center" vertical="center"/>
    </xf>
    <xf numFmtId="0" fontId="21" fillId="12" borderId="55" xfId="0" applyFont="1" applyFill="1" applyBorder="1" applyAlignment="1">
      <alignment horizontal="center" vertical="center"/>
    </xf>
    <xf numFmtId="167" fontId="21" fillId="12" borderId="55" xfId="0" applyNumberFormat="1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167" fontId="21" fillId="12" borderId="59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7" fontId="0" fillId="0" borderId="59" xfId="0" applyNumberFormat="1" applyFont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165" fontId="22" fillId="0" borderId="44" xfId="1" applyNumberFormat="1" applyFont="1" applyBorder="1" applyAlignment="1">
      <alignment horizontal="center" vertical="center"/>
    </xf>
    <xf numFmtId="3" fontId="0" fillId="0" borderId="43" xfId="1" applyNumberFormat="1" applyFont="1" applyBorder="1" applyAlignment="1">
      <alignment horizontal="center" vertical="center"/>
    </xf>
    <xf numFmtId="3" fontId="0" fillId="0" borderId="7" xfId="1" applyNumberFormat="1" applyFont="1" applyBorder="1" applyAlignment="1">
      <alignment horizontal="center" vertical="center"/>
    </xf>
    <xf numFmtId="166" fontId="0" fillId="0" borderId="7" xfId="1" applyNumberFormat="1" applyFont="1" applyBorder="1" applyAlignment="1">
      <alignment horizontal="center" vertical="center"/>
    </xf>
    <xf numFmtId="166" fontId="22" fillId="0" borderId="44" xfId="1" applyNumberFormat="1" applyFont="1" applyBorder="1" applyAlignment="1">
      <alignment horizontal="center" vertical="center"/>
    </xf>
    <xf numFmtId="166" fontId="22" fillId="0" borderId="45" xfId="1" applyNumberFormat="1" applyFont="1" applyBorder="1" applyAlignment="1">
      <alignment horizontal="center" vertical="center"/>
    </xf>
    <xf numFmtId="0" fontId="20" fillId="5" borderId="56" xfId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horizontal="center" vertical="center"/>
    </xf>
    <xf numFmtId="165" fontId="22" fillId="5" borderId="34" xfId="1" applyNumberFormat="1" applyFont="1" applyFill="1" applyBorder="1" applyAlignment="1">
      <alignment horizontal="center" vertical="center"/>
    </xf>
    <xf numFmtId="3" fontId="0" fillId="5" borderId="33" xfId="1" applyNumberFormat="1" applyFont="1" applyFill="1" applyBorder="1" applyAlignment="1">
      <alignment horizontal="center" vertical="center"/>
    </xf>
    <xf numFmtId="3" fontId="0" fillId="5" borderId="3" xfId="1" applyNumberFormat="1" applyFont="1" applyFill="1" applyBorder="1" applyAlignment="1">
      <alignment horizontal="center" vertical="center"/>
    </xf>
    <xf numFmtId="166" fontId="0" fillId="5" borderId="3" xfId="1" applyNumberFormat="1" applyFont="1" applyFill="1" applyBorder="1" applyAlignment="1">
      <alignment horizontal="center" vertical="center"/>
    </xf>
    <xf numFmtId="166" fontId="22" fillId="5" borderId="34" xfId="1" applyNumberFormat="1" applyFont="1" applyFill="1" applyBorder="1" applyAlignment="1">
      <alignment horizontal="center" vertical="center"/>
    </xf>
    <xf numFmtId="166" fontId="22" fillId="5" borderId="46" xfId="1" applyNumberFormat="1" applyFont="1" applyFill="1" applyBorder="1" applyAlignment="1">
      <alignment horizontal="center" vertical="center"/>
    </xf>
    <xf numFmtId="0" fontId="20" fillId="0" borderId="5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165" fontId="22" fillId="0" borderId="34" xfId="1" applyNumberFormat="1" applyFont="1" applyBorder="1" applyAlignment="1">
      <alignment horizontal="center" vertical="center"/>
    </xf>
    <xf numFmtId="3" fontId="0" fillId="0" borderId="33" xfId="1" applyNumberFormat="1" applyFont="1" applyBorder="1" applyAlignment="1">
      <alignment horizontal="center" vertical="center"/>
    </xf>
    <xf numFmtId="3" fontId="0" fillId="0" borderId="3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22" fillId="0" borderId="34" xfId="1" applyNumberFormat="1" applyFont="1" applyBorder="1" applyAlignment="1">
      <alignment horizontal="center" vertical="center"/>
    </xf>
    <xf numFmtId="166" fontId="22" fillId="0" borderId="46" xfId="1" applyNumberFormat="1" applyFont="1" applyBorder="1" applyAlignment="1">
      <alignment horizontal="center" vertical="center"/>
    </xf>
    <xf numFmtId="165" fontId="20" fillId="5" borderId="3" xfId="1" applyNumberFormat="1" applyFont="1" applyFill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165" fontId="22" fillId="0" borderId="37" xfId="1" applyNumberFormat="1" applyFont="1" applyBorder="1" applyAlignment="1">
      <alignment horizontal="center" vertical="center"/>
    </xf>
    <xf numFmtId="3" fontId="0" fillId="0" borderId="35" xfId="1" applyNumberFormat="1" applyFont="1" applyBorder="1" applyAlignment="1">
      <alignment horizontal="center" vertical="center"/>
    </xf>
    <xf numFmtId="3" fontId="0" fillId="0" borderId="36" xfId="1" applyNumberFormat="1" applyFont="1" applyBorder="1" applyAlignment="1">
      <alignment horizontal="center" vertical="center"/>
    </xf>
    <xf numFmtId="166" fontId="0" fillId="0" borderId="36" xfId="1" applyNumberFormat="1" applyFont="1" applyBorder="1" applyAlignment="1">
      <alignment horizontal="center" vertical="center"/>
    </xf>
    <xf numFmtId="166" fontId="22" fillId="0" borderId="37" xfId="1" applyNumberFormat="1" applyFont="1" applyBorder="1" applyAlignment="1">
      <alignment horizontal="center" vertical="center"/>
    </xf>
    <xf numFmtId="166" fontId="22" fillId="0" borderId="48" xfId="1" applyNumberFormat="1" applyFont="1" applyBorder="1" applyAlignment="1">
      <alignment horizontal="center" vertical="center"/>
    </xf>
    <xf numFmtId="165" fontId="20" fillId="0" borderId="3" xfId="1" applyNumberFormat="1" applyFont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165" fontId="22" fillId="0" borderId="44" xfId="1" applyNumberFormat="1" applyFont="1" applyFill="1" applyBorder="1" applyAlignment="1">
      <alignment horizontal="center" vertical="center"/>
    </xf>
    <xf numFmtId="3" fontId="0" fillId="0" borderId="43" xfId="1" applyNumberFormat="1" applyFont="1" applyFill="1" applyBorder="1" applyAlignment="1">
      <alignment horizontal="center" vertical="center"/>
    </xf>
    <xf numFmtId="3" fontId="0" fillId="0" borderId="7" xfId="1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center" vertical="center"/>
    </xf>
    <xf numFmtId="166" fontId="22" fillId="0" borderId="44" xfId="1" applyNumberFormat="1" applyFont="1" applyFill="1" applyBorder="1" applyAlignment="1">
      <alignment horizontal="center" vertical="center"/>
    </xf>
    <xf numFmtId="166" fontId="0" fillId="0" borderId="13" xfId="1" applyNumberFormat="1" applyFont="1" applyFill="1" applyBorder="1" applyAlignment="1">
      <alignment horizontal="center" vertical="center"/>
    </xf>
    <xf numFmtId="166" fontId="22" fillId="0" borderId="45" xfId="1" applyNumberFormat="1" applyFont="1" applyFill="1" applyBorder="1" applyAlignment="1">
      <alignment horizontal="center" vertical="center"/>
    </xf>
    <xf numFmtId="0" fontId="20" fillId="12" borderId="3" xfId="1" applyFont="1" applyFill="1" applyBorder="1" applyAlignment="1">
      <alignment horizontal="center" vertical="center"/>
    </xf>
    <xf numFmtId="165" fontId="22" fillId="12" borderId="34" xfId="1" applyNumberFormat="1" applyFont="1" applyFill="1" applyBorder="1" applyAlignment="1">
      <alignment horizontal="center" vertical="center"/>
    </xf>
    <xf numFmtId="3" fontId="0" fillId="12" borderId="33" xfId="1" applyNumberFormat="1" applyFont="1" applyFill="1" applyBorder="1" applyAlignment="1">
      <alignment horizontal="center" vertical="center"/>
    </xf>
    <xf numFmtId="3" fontId="0" fillId="12" borderId="3" xfId="1" applyNumberFormat="1" applyFont="1" applyFill="1" applyBorder="1" applyAlignment="1">
      <alignment horizontal="center" vertical="center"/>
    </xf>
    <xf numFmtId="166" fontId="0" fillId="12" borderId="3" xfId="1" applyNumberFormat="1" applyFont="1" applyFill="1" applyBorder="1" applyAlignment="1">
      <alignment horizontal="center" vertical="center"/>
    </xf>
    <xf numFmtId="166" fontId="22" fillId="12" borderId="34" xfId="1" applyNumberFormat="1" applyFont="1" applyFill="1" applyBorder="1" applyAlignment="1">
      <alignment horizontal="center" vertical="center"/>
    </xf>
    <xf numFmtId="166" fontId="0" fillId="12" borderId="17" xfId="1" applyNumberFormat="1" applyFont="1" applyFill="1" applyBorder="1" applyAlignment="1">
      <alignment horizontal="center" vertical="center"/>
    </xf>
    <xf numFmtId="166" fontId="22" fillId="12" borderId="46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65" fontId="20" fillId="0" borderId="2" xfId="1" applyNumberFormat="1" applyFont="1" applyFill="1" applyBorder="1" applyAlignment="1">
      <alignment horizontal="center" vertical="center"/>
    </xf>
    <xf numFmtId="165" fontId="22" fillId="0" borderId="32" xfId="1" applyNumberFormat="1" applyFont="1" applyFill="1" applyBorder="1" applyAlignment="1">
      <alignment horizontal="center" vertical="center"/>
    </xf>
    <xf numFmtId="3" fontId="0" fillId="0" borderId="31" xfId="1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/>
    </xf>
    <xf numFmtId="166" fontId="22" fillId="0" borderId="32" xfId="1" applyNumberFormat="1" applyFont="1" applyFill="1" applyBorder="1" applyAlignment="1">
      <alignment horizontal="center" vertical="center"/>
    </xf>
    <xf numFmtId="166" fontId="0" fillId="0" borderId="10" xfId="1" applyNumberFormat="1" applyFont="1" applyFill="1" applyBorder="1" applyAlignment="1">
      <alignment horizontal="center" vertical="center"/>
    </xf>
    <xf numFmtId="166" fontId="22" fillId="0" borderId="49" xfId="1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165" fontId="22" fillId="0" borderId="34" xfId="1" applyNumberFormat="1" applyFont="1" applyFill="1" applyBorder="1" applyAlignment="1">
      <alignment horizontal="center" vertical="center"/>
    </xf>
    <xf numFmtId="3" fontId="0" fillId="0" borderId="33" xfId="1" applyNumberFormat="1" applyFont="1" applyFill="1" applyBorder="1" applyAlignment="1">
      <alignment horizontal="center" vertical="center"/>
    </xf>
    <xf numFmtId="3" fontId="0" fillId="0" borderId="3" xfId="1" applyNumberFormat="1" applyFont="1" applyFill="1" applyBorder="1" applyAlignment="1">
      <alignment horizontal="center" vertical="center"/>
    </xf>
    <xf numFmtId="166" fontId="0" fillId="0" borderId="3" xfId="1" applyNumberFormat="1" applyFont="1" applyFill="1" applyBorder="1" applyAlignment="1">
      <alignment horizontal="center" vertical="center"/>
    </xf>
    <xf numFmtId="166" fontId="22" fillId="0" borderId="34" xfId="1" applyNumberFormat="1" applyFont="1" applyFill="1" applyBorder="1" applyAlignment="1">
      <alignment horizontal="center" vertical="center"/>
    </xf>
    <xf numFmtId="166" fontId="0" fillId="0" borderId="17" xfId="1" applyNumberFormat="1" applyFont="1" applyFill="1" applyBorder="1" applyAlignment="1">
      <alignment horizontal="center" vertical="center"/>
    </xf>
    <xf numFmtId="166" fontId="22" fillId="0" borderId="46" xfId="1" applyNumberFormat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/>
    </xf>
    <xf numFmtId="167" fontId="20" fillId="0" borderId="55" xfId="1" applyNumberFormat="1" applyFont="1" applyFill="1" applyBorder="1" applyAlignment="1">
      <alignment horizontal="center"/>
    </xf>
    <xf numFmtId="165" fontId="20" fillId="0" borderId="3" xfId="1" applyNumberFormat="1" applyFont="1" applyFill="1" applyBorder="1" applyAlignment="1">
      <alignment horizontal="center" vertical="center"/>
    </xf>
    <xf numFmtId="165" fontId="20" fillId="12" borderId="3" xfId="1" applyNumberFormat="1" applyFont="1" applyFill="1" applyBorder="1" applyAlignment="1">
      <alignment horizontal="center" vertical="center"/>
    </xf>
    <xf numFmtId="0" fontId="22" fillId="12" borderId="34" xfId="1" applyFont="1" applyFill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3" fontId="20" fillId="12" borderId="33" xfId="1" applyNumberFormat="1" applyFont="1" applyFill="1" applyBorder="1" applyAlignment="1">
      <alignment horizontal="center" vertical="center"/>
    </xf>
    <xf numFmtId="0" fontId="20" fillId="12" borderId="17" xfId="1" applyFont="1" applyFill="1" applyBorder="1" applyAlignment="1">
      <alignment horizontal="center" vertical="center"/>
    </xf>
    <xf numFmtId="0" fontId="22" fillId="12" borderId="46" xfId="1" applyFont="1" applyFill="1" applyBorder="1" applyAlignment="1">
      <alignment horizontal="center" vertical="center"/>
    </xf>
    <xf numFmtId="3" fontId="0" fillId="0" borderId="50" xfId="1" applyNumberFormat="1" applyFont="1" applyFill="1" applyBorder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166" fontId="0" fillId="0" borderId="4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166" fontId="22" fillId="0" borderId="51" xfId="1" applyNumberFormat="1" applyFont="1" applyFill="1" applyBorder="1" applyAlignment="1">
      <alignment horizontal="center" vertical="center"/>
    </xf>
    <xf numFmtId="0" fontId="20" fillId="12" borderId="36" xfId="1" applyFont="1" applyFill="1" applyBorder="1" applyAlignment="1">
      <alignment horizontal="center" vertical="center"/>
    </xf>
    <xf numFmtId="166" fontId="0" fillId="12" borderId="36" xfId="1" applyNumberFormat="1" applyFont="1" applyFill="1" applyBorder="1" applyAlignment="1">
      <alignment horizontal="center" vertical="center"/>
    </xf>
    <xf numFmtId="165" fontId="22" fillId="12" borderId="37" xfId="1" applyNumberFormat="1" applyFont="1" applyFill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6" xfId="1" applyNumberFormat="1" applyFont="1" applyFill="1" applyBorder="1" applyAlignment="1">
      <alignment horizontal="center" vertical="center"/>
    </xf>
    <xf numFmtId="166" fontId="22" fillId="12" borderId="37" xfId="1" applyNumberFormat="1" applyFont="1" applyFill="1" applyBorder="1" applyAlignment="1">
      <alignment horizontal="center" vertical="center"/>
    </xf>
    <xf numFmtId="166" fontId="0" fillId="12" borderId="47" xfId="1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11" xfId="1" applyFont="1" applyBorder="1" applyAlignment="1">
      <alignment horizontal="center" vertical="center"/>
    </xf>
    <xf numFmtId="165" fontId="25" fillId="0" borderId="30" xfId="1" applyNumberFormat="1" applyFont="1" applyBorder="1" applyAlignment="1">
      <alignment horizontal="center" vertical="center"/>
    </xf>
    <xf numFmtId="3" fontId="21" fillId="0" borderId="29" xfId="1" applyNumberFormat="1" applyFont="1" applyBorder="1" applyAlignment="1">
      <alignment horizontal="center" vertical="center"/>
    </xf>
    <xf numFmtId="3" fontId="21" fillId="0" borderId="11" xfId="1" applyNumberFormat="1" applyFont="1" applyBorder="1" applyAlignment="1">
      <alignment horizontal="center" vertical="center"/>
    </xf>
    <xf numFmtId="166" fontId="21" fillId="0" borderId="11" xfId="1" applyNumberFormat="1" applyFont="1" applyBorder="1" applyAlignment="1">
      <alignment horizontal="center" vertical="center"/>
    </xf>
    <xf numFmtId="166" fontId="25" fillId="0" borderId="30" xfId="1" applyNumberFormat="1" applyFont="1" applyBorder="1" applyAlignment="1">
      <alignment horizontal="center" vertical="center"/>
    </xf>
    <xf numFmtId="0" fontId="24" fillId="11" borderId="2" xfId="1" applyFont="1" applyFill="1" applyBorder="1" applyAlignment="1">
      <alignment horizontal="center" vertical="center"/>
    </xf>
    <xf numFmtId="165" fontId="25" fillId="11" borderId="32" xfId="1" applyNumberFormat="1" applyFont="1" applyFill="1" applyBorder="1" applyAlignment="1">
      <alignment horizontal="center" vertical="center"/>
    </xf>
    <xf numFmtId="3" fontId="21" fillId="11" borderId="31" xfId="1" applyNumberFormat="1" applyFont="1" applyFill="1" applyBorder="1" applyAlignment="1">
      <alignment horizontal="center" vertical="center"/>
    </xf>
    <xf numFmtId="3" fontId="21" fillId="11" borderId="2" xfId="1" applyNumberFormat="1" applyFont="1" applyFill="1" applyBorder="1" applyAlignment="1">
      <alignment horizontal="center" vertical="center"/>
    </xf>
    <xf numFmtId="166" fontId="21" fillId="11" borderId="2" xfId="1" applyNumberFormat="1" applyFont="1" applyFill="1" applyBorder="1" applyAlignment="1">
      <alignment horizontal="center" vertical="center"/>
    </xf>
    <xf numFmtId="166" fontId="25" fillId="11" borderId="32" xfId="1" applyNumberFormat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165" fontId="24" fillId="0" borderId="3" xfId="1" applyNumberFormat="1" applyFont="1" applyFill="1" applyBorder="1" applyAlignment="1">
      <alignment horizontal="center" vertical="center"/>
    </xf>
    <xf numFmtId="165" fontId="25" fillId="0" borderId="34" xfId="1" applyNumberFormat="1" applyFont="1" applyFill="1" applyBorder="1" applyAlignment="1">
      <alignment horizontal="center" vertical="center"/>
    </xf>
    <xf numFmtId="3" fontId="21" fillId="0" borderId="33" xfId="1" applyNumberFormat="1" applyFont="1" applyFill="1" applyBorder="1" applyAlignment="1">
      <alignment horizontal="center" vertical="center"/>
    </xf>
    <xf numFmtId="3" fontId="21" fillId="0" borderId="3" xfId="1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center" vertical="center"/>
    </xf>
    <xf numFmtId="166" fontId="25" fillId="0" borderId="34" xfId="1" applyNumberFormat="1" applyFont="1" applyFill="1" applyBorder="1" applyAlignment="1">
      <alignment horizontal="center" vertical="center"/>
    </xf>
    <xf numFmtId="0" fontId="24" fillId="11" borderId="3" xfId="1" applyFont="1" applyFill="1" applyBorder="1" applyAlignment="1">
      <alignment horizontal="center" vertical="center"/>
    </xf>
    <xf numFmtId="165" fontId="25" fillId="11" borderId="34" xfId="1" applyNumberFormat="1" applyFont="1" applyFill="1" applyBorder="1" applyAlignment="1">
      <alignment horizontal="center" vertical="center"/>
    </xf>
    <xf numFmtId="3" fontId="21" fillId="11" borderId="33" xfId="1" applyNumberFormat="1" applyFont="1" applyFill="1" applyBorder="1" applyAlignment="1">
      <alignment horizontal="center" vertical="center"/>
    </xf>
    <xf numFmtId="3" fontId="21" fillId="11" borderId="3" xfId="1" applyNumberFormat="1" applyFont="1" applyFill="1" applyBorder="1" applyAlignment="1">
      <alignment horizontal="center" vertical="center"/>
    </xf>
    <xf numFmtId="166" fontId="21" fillId="11" borderId="3" xfId="1" applyNumberFormat="1" applyFont="1" applyFill="1" applyBorder="1" applyAlignment="1">
      <alignment horizontal="center" vertical="center"/>
    </xf>
    <xf numFmtId="166" fontId="25" fillId="11" borderId="34" xfId="1" applyNumberFormat="1" applyFont="1" applyFill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165" fontId="25" fillId="0" borderId="34" xfId="1" applyNumberFormat="1" applyFont="1" applyBorder="1" applyAlignment="1">
      <alignment horizontal="center" vertical="center"/>
    </xf>
    <xf numFmtId="3" fontId="21" fillId="0" borderId="33" xfId="1" applyNumberFormat="1" applyFont="1" applyBorder="1" applyAlignment="1">
      <alignment horizontal="center" vertical="center"/>
    </xf>
    <xf numFmtId="3" fontId="21" fillId="0" borderId="3" xfId="1" applyNumberFormat="1" applyFont="1" applyBorder="1" applyAlignment="1">
      <alignment horizontal="center" vertical="center"/>
    </xf>
    <xf numFmtId="166" fontId="21" fillId="0" borderId="3" xfId="1" applyNumberFormat="1" applyFont="1" applyBorder="1" applyAlignment="1">
      <alignment horizontal="center" vertical="center"/>
    </xf>
    <xf numFmtId="166" fontId="25" fillId="0" borderId="34" xfId="1" applyNumberFormat="1" applyFont="1" applyBorder="1" applyAlignment="1">
      <alignment horizontal="center" vertical="center"/>
    </xf>
    <xf numFmtId="166" fontId="25" fillId="12" borderId="34" xfId="1" applyNumberFormat="1" applyFont="1" applyFill="1" applyBorder="1" applyAlignment="1">
      <alignment horizontal="center" vertical="center"/>
    </xf>
    <xf numFmtId="3" fontId="26" fillId="11" borderId="3" xfId="1" applyNumberFormat="1" applyFont="1" applyFill="1" applyBorder="1" applyAlignment="1">
      <alignment horizontal="center" vertical="center"/>
    </xf>
    <xf numFmtId="165" fontId="24" fillId="11" borderId="3" xfId="1" applyNumberFormat="1" applyFont="1" applyFill="1" applyBorder="1" applyAlignment="1">
      <alignment horizontal="center" vertical="center"/>
    </xf>
    <xf numFmtId="0" fontId="24" fillId="5" borderId="36" xfId="1" applyFont="1" applyFill="1" applyBorder="1" applyAlignment="1">
      <alignment horizontal="center" vertical="center"/>
    </xf>
    <xf numFmtId="165" fontId="25" fillId="5" borderId="37" xfId="1" applyNumberFormat="1" applyFont="1" applyFill="1" applyBorder="1" applyAlignment="1">
      <alignment horizontal="center" vertical="center"/>
    </xf>
    <xf numFmtId="3" fontId="21" fillId="5" borderId="35" xfId="1" applyNumberFormat="1" applyFont="1" applyFill="1" applyBorder="1" applyAlignment="1">
      <alignment horizontal="center" vertical="center"/>
    </xf>
    <xf numFmtId="3" fontId="21" fillId="5" borderId="36" xfId="1" applyNumberFormat="1" applyFont="1" applyFill="1" applyBorder="1" applyAlignment="1">
      <alignment horizontal="center" vertical="center"/>
    </xf>
    <xf numFmtId="166" fontId="21" fillId="5" borderId="36" xfId="1" applyNumberFormat="1" applyFont="1" applyFill="1" applyBorder="1" applyAlignment="1">
      <alignment horizontal="center" vertical="center"/>
    </xf>
    <xf numFmtId="166" fontId="25" fillId="5" borderId="37" xfId="1" applyNumberFormat="1" applyFont="1" applyFill="1" applyBorder="1" applyAlignment="1">
      <alignment horizontal="center" vertical="center"/>
    </xf>
    <xf numFmtId="166" fontId="25" fillId="12" borderId="37" xfId="1" applyNumberFormat="1" applyFont="1" applyFill="1" applyBorder="1" applyAlignment="1">
      <alignment horizontal="center" vertical="center"/>
    </xf>
    <xf numFmtId="3" fontId="16" fillId="0" borderId="43" xfId="1" applyNumberFormat="1" applyFont="1" applyBorder="1" applyAlignment="1">
      <alignment horizontal="center" vertical="center"/>
    </xf>
    <xf numFmtId="3" fontId="16" fillId="0" borderId="7" xfId="1" applyNumberFormat="1" applyFont="1" applyBorder="1" applyAlignment="1">
      <alignment horizontal="center" vertical="center"/>
    </xf>
    <xf numFmtId="166" fontId="16" fillId="0" borderId="7" xfId="1" applyNumberFormat="1" applyFont="1" applyBorder="1" applyAlignment="1">
      <alignment horizontal="center" vertical="center"/>
    </xf>
    <xf numFmtId="166" fontId="16" fillId="0" borderId="13" xfId="1" applyNumberFormat="1" applyFont="1" applyBorder="1" applyAlignment="1">
      <alignment horizontal="center" vertical="center"/>
    </xf>
    <xf numFmtId="3" fontId="16" fillId="5" borderId="33" xfId="1" applyNumberFormat="1" applyFont="1" applyFill="1" applyBorder="1" applyAlignment="1">
      <alignment horizontal="center" vertical="center"/>
    </xf>
    <xf numFmtId="3" fontId="16" fillId="5" borderId="3" xfId="1" applyNumberFormat="1" applyFont="1" applyFill="1" applyBorder="1" applyAlignment="1">
      <alignment horizontal="center" vertical="center"/>
    </xf>
    <xf numFmtId="166" fontId="16" fillId="5" borderId="3" xfId="1" applyNumberFormat="1" applyFont="1" applyFill="1" applyBorder="1" applyAlignment="1">
      <alignment horizontal="center" vertical="center"/>
    </xf>
    <xf numFmtId="166" fontId="16" fillId="5" borderId="17" xfId="1" applyNumberFormat="1" applyFont="1" applyFill="1" applyBorder="1" applyAlignment="1">
      <alignment horizontal="center" vertical="center"/>
    </xf>
    <xf numFmtId="3" fontId="16" fillId="0" borderId="33" xfId="1" applyNumberFormat="1" applyFont="1" applyBorder="1" applyAlignment="1">
      <alignment horizontal="center" vertical="center"/>
    </xf>
    <xf numFmtId="3" fontId="16" fillId="0" borderId="3" xfId="1" applyNumberFormat="1" applyFont="1" applyBorder="1" applyAlignment="1">
      <alignment horizontal="center" vertical="center"/>
    </xf>
    <xf numFmtId="166" fontId="16" fillId="0" borderId="3" xfId="1" applyNumberFormat="1" applyFont="1" applyBorder="1" applyAlignment="1">
      <alignment horizontal="center" vertical="center"/>
    </xf>
    <xf numFmtId="166" fontId="16" fillId="0" borderId="17" xfId="1" applyNumberFormat="1" applyFont="1" applyBorder="1" applyAlignment="1">
      <alignment horizontal="center" vertical="center"/>
    </xf>
    <xf numFmtId="3" fontId="16" fillId="0" borderId="35" xfId="1" applyNumberFormat="1" applyFont="1" applyBorder="1" applyAlignment="1">
      <alignment horizontal="center" vertical="center"/>
    </xf>
    <xf numFmtId="3" fontId="16" fillId="0" borderId="36" xfId="1" applyNumberFormat="1" applyFont="1" applyBorder="1" applyAlignment="1">
      <alignment horizontal="center" vertical="center"/>
    </xf>
    <xf numFmtId="166" fontId="16" fillId="0" borderId="36" xfId="1" applyNumberFormat="1" applyFont="1" applyBorder="1" applyAlignment="1">
      <alignment horizontal="center" vertical="center"/>
    </xf>
    <xf numFmtId="166" fontId="16" fillId="0" borderId="47" xfId="1" applyNumberFormat="1" applyFont="1" applyBorder="1" applyAlignment="1">
      <alignment horizontal="center" vertical="center"/>
    </xf>
    <xf numFmtId="0" fontId="11" fillId="0" borderId="0" xfId="1" applyFont="1" applyFill="1" applyBorder="1"/>
    <xf numFmtId="0" fontId="2" fillId="0" borderId="60" xfId="1" applyFont="1" applyBorder="1"/>
    <xf numFmtId="0" fontId="3" fillId="0" borderId="0" xfId="1" applyFont="1" applyBorder="1"/>
    <xf numFmtId="0" fontId="7" fillId="7" borderId="61" xfId="1" applyFont="1" applyFill="1" applyBorder="1" applyAlignment="1">
      <alignment horizontal="center"/>
    </xf>
    <xf numFmtId="0" fontId="10" fillId="4" borderId="61" xfId="1" applyFont="1" applyFill="1" applyBorder="1" applyAlignment="1">
      <alignment horizontal="center"/>
    </xf>
    <xf numFmtId="0" fontId="10" fillId="4" borderId="62" xfId="1" applyFont="1" applyFill="1" applyBorder="1" applyAlignment="1">
      <alignment horizontal="center"/>
    </xf>
    <xf numFmtId="167" fontId="27" fillId="0" borderId="55" xfId="0" applyNumberFormat="1" applyFont="1" applyBorder="1" applyAlignment="1">
      <alignment horizontal="center" vertical="center"/>
    </xf>
    <xf numFmtId="0" fontId="5" fillId="10" borderId="22" xfId="1" applyFont="1" applyFill="1" applyBorder="1" applyAlignment="1">
      <alignment horizontal="center"/>
    </xf>
    <xf numFmtId="0" fontId="5" fillId="10" borderId="23" xfId="1" applyFont="1" applyFill="1" applyBorder="1" applyAlignment="1">
      <alignment horizontal="center"/>
    </xf>
    <xf numFmtId="0" fontId="5" fillId="10" borderId="24" xfId="1" applyFont="1" applyFill="1" applyBorder="1" applyAlignment="1">
      <alignment horizontal="center"/>
    </xf>
    <xf numFmtId="0" fontId="5" fillId="10" borderId="22" xfId="1" applyFont="1" applyFill="1" applyBorder="1" applyAlignment="1">
      <alignment horizontal="center" vertical="center"/>
    </xf>
    <xf numFmtId="0" fontId="5" fillId="10" borderId="23" xfId="1" applyFont="1" applyFill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5" fillId="13" borderId="0" xfId="1" applyFont="1" applyFill="1" applyBorder="1" applyAlignment="1">
      <alignment horizontal="center" vertical="center" textRotation="90" wrapText="1"/>
    </xf>
    <xf numFmtId="0" fontId="19" fillId="12" borderId="0" xfId="0" applyFont="1" applyFill="1" applyAlignment="1">
      <alignment horizontal="center" vertical="center" textRotation="90" wrapText="1"/>
    </xf>
    <xf numFmtId="0" fontId="19" fillId="12" borderId="16" xfId="0" applyFont="1" applyFill="1" applyBorder="1" applyAlignment="1">
      <alignment horizontal="center" vertical="center" textRotation="90" wrapText="1"/>
    </xf>
    <xf numFmtId="0" fontId="5" fillId="9" borderId="22" xfId="1" applyFont="1" applyFill="1" applyBorder="1" applyAlignment="1">
      <alignment horizontal="center" vertical="center"/>
    </xf>
    <xf numFmtId="0" fontId="5" fillId="9" borderId="23" xfId="1" applyFont="1" applyFill="1" applyBorder="1" applyAlignment="1">
      <alignment horizontal="center" vertical="center"/>
    </xf>
    <xf numFmtId="0" fontId="5" fillId="9" borderId="24" xfId="1" applyFont="1" applyFill="1" applyBorder="1" applyAlignment="1">
      <alignment horizontal="center" vertical="center"/>
    </xf>
    <xf numFmtId="0" fontId="6" fillId="9" borderId="52" xfId="1" applyFont="1" applyFill="1" applyBorder="1" applyAlignment="1">
      <alignment horizontal="center"/>
    </xf>
    <xf numFmtId="0" fontId="6" fillId="9" borderId="53" xfId="1" applyFont="1" applyFill="1" applyBorder="1" applyAlignment="1">
      <alignment horizontal="center"/>
    </xf>
    <xf numFmtId="0" fontId="6" fillId="9" borderId="54" xfId="1" applyFont="1" applyFill="1" applyBorder="1" applyAlignment="1">
      <alignment horizontal="center"/>
    </xf>
    <xf numFmtId="0" fontId="6" fillId="9" borderId="22" xfId="1" applyFont="1" applyFill="1" applyBorder="1" applyAlignment="1">
      <alignment horizontal="center"/>
    </xf>
    <xf numFmtId="0" fontId="6" fillId="9" borderId="23" xfId="1" applyFont="1" applyFill="1" applyBorder="1" applyAlignment="1">
      <alignment horizontal="center"/>
    </xf>
    <xf numFmtId="0" fontId="6" fillId="9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/>
    </xf>
    <xf numFmtId="0" fontId="18" fillId="8" borderId="14" xfId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textRotation="90" wrapText="1"/>
    </xf>
    <xf numFmtId="0" fontId="17" fillId="6" borderId="15" xfId="1" applyFont="1" applyFill="1" applyBorder="1" applyAlignment="1">
      <alignment horizontal="center" vertical="center"/>
    </xf>
    <xf numFmtId="0" fontId="17" fillId="6" borderId="16" xfId="1" applyFont="1" applyFill="1" applyBorder="1" applyAlignment="1">
      <alignment horizontal="center" vertical="center"/>
    </xf>
    <xf numFmtId="0" fontId="7" fillId="7" borderId="63" xfId="1" applyFont="1" applyFill="1" applyBorder="1" applyAlignment="1">
      <alignment horizontal="center"/>
    </xf>
    <xf numFmtId="0" fontId="7" fillId="7" borderId="55" xfId="1" applyFont="1" applyFill="1" applyBorder="1" applyAlignment="1">
      <alignment horizontal="center"/>
    </xf>
    <xf numFmtId="6" fontId="7" fillId="7" borderId="55" xfId="1" applyNumberFormat="1" applyFont="1" applyFill="1" applyBorder="1" applyAlignment="1">
      <alignment horizontal="center"/>
    </xf>
    <xf numFmtId="0" fontId="10" fillId="4" borderId="55" xfId="1" applyFont="1" applyFill="1" applyBorder="1" applyAlignment="1">
      <alignment horizontal="center"/>
    </xf>
    <xf numFmtId="0" fontId="7" fillId="7" borderId="64" xfId="1" applyFont="1" applyFill="1" applyBorder="1" applyAlignment="1">
      <alignment horizontal="center"/>
    </xf>
    <xf numFmtId="0" fontId="7" fillId="7" borderId="65" xfId="1" applyFont="1" applyFill="1" applyBorder="1" applyAlignment="1">
      <alignment horizontal="center"/>
    </xf>
    <xf numFmtId="0" fontId="10" fillId="4" borderId="66" xfId="1" applyFont="1" applyFill="1" applyBorder="1" applyAlignment="1">
      <alignment horizont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12" borderId="65" xfId="0" applyFont="1" applyFill="1" applyBorder="1" applyAlignment="1">
      <alignment horizontal="center" vertical="center"/>
    </xf>
    <xf numFmtId="0" fontId="21" fillId="12" borderId="66" xfId="0" applyFont="1" applyFill="1" applyBorder="1" applyAlignment="1">
      <alignment horizontal="center"/>
    </xf>
    <xf numFmtId="0" fontId="21" fillId="12" borderId="66" xfId="0" applyFont="1" applyFill="1" applyBorder="1" applyAlignment="1">
      <alignment horizontal="center" vertical="center"/>
    </xf>
    <xf numFmtId="0" fontId="21" fillId="12" borderId="67" xfId="0" applyFont="1" applyFill="1" applyBorder="1" applyAlignment="1">
      <alignment horizontal="center" vertical="center"/>
    </xf>
    <xf numFmtId="0" fontId="21" fillId="12" borderId="68" xfId="0" applyFont="1" applyFill="1" applyBorder="1" applyAlignment="1">
      <alignment horizontal="center" vertical="center"/>
    </xf>
    <xf numFmtId="0" fontId="24" fillId="0" borderId="29" xfId="1" applyFont="1" applyBorder="1" applyAlignment="1">
      <alignment horizontal="center" vertical="center"/>
    </xf>
    <xf numFmtId="0" fontId="24" fillId="11" borderId="31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4" fillId="11" borderId="33" xfId="1" applyFont="1" applyFill="1" applyBorder="1" applyAlignment="1">
      <alignment horizontal="center" vertical="center"/>
    </xf>
    <xf numFmtId="0" fontId="24" fillId="0" borderId="33" xfId="1" applyFont="1" applyBorder="1" applyAlignment="1">
      <alignment horizontal="center" vertical="center"/>
    </xf>
    <xf numFmtId="0" fontId="24" fillId="5" borderId="35" xfId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12" borderId="65" xfId="0" applyFont="1" applyFill="1" applyBorder="1" applyAlignment="1">
      <alignment horizontal="center" vertical="center"/>
    </xf>
    <xf numFmtId="0" fontId="0" fillId="12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0" fillId="0" borderId="65" xfId="1" applyFont="1" applyFill="1" applyBorder="1" applyAlignment="1">
      <alignment horizontal="center"/>
    </xf>
    <xf numFmtId="0" fontId="20" fillId="0" borderId="66" xfId="1" applyFont="1" applyFill="1" applyBorder="1" applyAlignment="1">
      <alignment horizontal="center"/>
    </xf>
    <xf numFmtId="0" fontId="0" fillId="12" borderId="67" xfId="0" applyFont="1" applyFill="1" applyBorder="1" applyAlignment="1">
      <alignment horizontal="center" vertical="center"/>
    </xf>
    <xf numFmtId="0" fontId="0" fillId="12" borderId="68" xfId="0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20" fillId="12" borderId="33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/>
    </xf>
  </cellXfs>
  <cellStyles count="3">
    <cellStyle name="Normaali" xfId="0" builtinId="0"/>
    <cellStyle name="Normaali 2" xfId="1"/>
    <cellStyle name="Prosenttia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DF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4</xdr:row>
      <xdr:rowOff>30540</xdr:rowOff>
    </xdr:from>
    <xdr:to>
      <xdr:col>2</xdr:col>
      <xdr:colOff>2103318</xdr:colOff>
      <xdr:row>6</xdr:row>
      <xdr:rowOff>111202</xdr:rowOff>
    </xdr:to>
    <xdr:pic>
      <xdr:nvPicPr>
        <xdr:cNvPr id="1028" name="Kuva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30615"/>
          <a:ext cx="1436568" cy="642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542925</xdr:colOff>
      <xdr:row>76</xdr:row>
      <xdr:rowOff>114300</xdr:rowOff>
    </xdr:from>
    <xdr:to>
      <xdr:col>2</xdr:col>
      <xdr:colOff>1979493</xdr:colOff>
      <xdr:row>79</xdr:row>
      <xdr:rowOff>90187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A4432EC1-6B89-4A91-A5F3-9536CAA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4458950"/>
          <a:ext cx="1436568" cy="642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B87"/>
  <sheetViews>
    <sheetView showGridLines="0" tabSelected="1" topLeftCell="C1" zoomScaleNormal="100" workbookViewId="0">
      <selection activeCell="H4" sqref="H4"/>
    </sheetView>
  </sheetViews>
  <sheetFormatPr defaultRowHeight="15"/>
  <cols>
    <col min="1" max="1" width="1.42578125" customWidth="1"/>
    <col min="2" max="2" width="3.42578125" customWidth="1"/>
    <col min="3" max="3" width="46.140625" customWidth="1"/>
    <col min="4" max="27" width="9.7109375" customWidth="1"/>
  </cols>
  <sheetData>
    <row r="2" spans="2:27" ht="15.75">
      <c r="B2" s="1"/>
      <c r="C2" s="2"/>
      <c r="D2" s="179" t="s">
        <v>79</v>
      </c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5.75">
      <c r="B3" s="1"/>
      <c r="C3" s="2"/>
      <c r="D3" s="179" t="s">
        <v>82</v>
      </c>
      <c r="E3" s="2"/>
      <c r="F3" s="2"/>
      <c r="G3" s="2"/>
      <c r="H3" s="2"/>
      <c r="I3" s="2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6.5" thickBot="1">
      <c r="B4" s="1"/>
      <c r="C4" s="239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"/>
      <c r="AA4" s="4"/>
    </row>
    <row r="5" spans="2:27">
      <c r="B5" s="6"/>
      <c r="C5" s="7"/>
      <c r="D5" s="254" t="s">
        <v>77</v>
      </c>
      <c r="E5" s="255"/>
      <c r="F5" s="255"/>
      <c r="G5" s="255"/>
      <c r="H5" s="255"/>
      <c r="I5" s="256"/>
      <c r="J5" s="254" t="s">
        <v>73</v>
      </c>
      <c r="K5" s="255"/>
      <c r="L5" s="255"/>
      <c r="M5" s="255"/>
      <c r="N5" s="255"/>
      <c r="O5" s="256"/>
      <c r="P5" s="257" t="s">
        <v>0</v>
      </c>
      <c r="Q5" s="258"/>
      <c r="R5" s="258"/>
      <c r="S5" s="258"/>
      <c r="T5" s="258"/>
      <c r="U5" s="259"/>
      <c r="V5" s="260" t="s">
        <v>1</v>
      </c>
      <c r="W5" s="261"/>
      <c r="X5" s="261"/>
      <c r="Y5" s="261"/>
      <c r="Z5" s="261"/>
      <c r="AA5" s="262"/>
    </row>
    <row r="6" spans="2:27" ht="29.25" customHeight="1">
      <c r="B6" s="251" t="s">
        <v>75</v>
      </c>
      <c r="C6" s="12"/>
      <c r="D6" s="263" t="s">
        <v>2</v>
      </c>
      <c r="E6" s="264"/>
      <c r="F6" s="264"/>
      <c r="G6" s="264"/>
      <c r="H6" s="265" t="s">
        <v>3</v>
      </c>
      <c r="I6" s="266"/>
      <c r="J6" s="263" t="s">
        <v>2</v>
      </c>
      <c r="K6" s="264"/>
      <c r="L6" s="264"/>
      <c r="M6" s="264"/>
      <c r="N6" s="265" t="s">
        <v>3</v>
      </c>
      <c r="O6" s="266"/>
      <c r="P6" s="263" t="s">
        <v>2</v>
      </c>
      <c r="Q6" s="264"/>
      <c r="R6" s="264"/>
      <c r="S6" s="264"/>
      <c r="T6" s="265" t="s">
        <v>4</v>
      </c>
      <c r="U6" s="266"/>
      <c r="V6" s="267" t="s">
        <v>74</v>
      </c>
      <c r="W6" s="268"/>
      <c r="X6" s="268"/>
      <c r="Y6" s="268"/>
      <c r="Z6" s="265" t="s">
        <v>5</v>
      </c>
      <c r="AA6" s="266"/>
    </row>
    <row r="7" spans="2:27">
      <c r="B7" s="252"/>
      <c r="C7" s="238"/>
      <c r="D7" s="53" t="s">
        <v>6</v>
      </c>
      <c r="E7" s="13" t="s">
        <v>7</v>
      </c>
      <c r="F7" s="13" t="s">
        <v>8</v>
      </c>
      <c r="G7" s="13" t="s">
        <v>8</v>
      </c>
      <c r="H7" s="8" t="s">
        <v>9</v>
      </c>
      <c r="I7" s="48" t="s">
        <v>10</v>
      </c>
      <c r="J7" s="53" t="s">
        <v>6</v>
      </c>
      <c r="K7" s="13" t="s">
        <v>7</v>
      </c>
      <c r="L7" s="13" t="s">
        <v>8</v>
      </c>
      <c r="M7" s="13" t="s">
        <v>8</v>
      </c>
      <c r="N7" s="8" t="s">
        <v>9</v>
      </c>
      <c r="O7" s="48" t="s">
        <v>10</v>
      </c>
      <c r="P7" s="47" t="s">
        <v>6</v>
      </c>
      <c r="Q7" s="13" t="s">
        <v>7</v>
      </c>
      <c r="R7" s="13" t="s">
        <v>8</v>
      </c>
      <c r="S7" s="13" t="s">
        <v>8</v>
      </c>
      <c r="T7" s="8" t="s">
        <v>9</v>
      </c>
      <c r="U7" s="48" t="s">
        <v>10</v>
      </c>
      <c r="V7" s="47" t="s">
        <v>6</v>
      </c>
      <c r="W7" s="13" t="s">
        <v>7</v>
      </c>
      <c r="X7" s="13" t="s">
        <v>8</v>
      </c>
      <c r="Y7" s="13" t="s">
        <v>8</v>
      </c>
      <c r="Z7" s="8" t="s">
        <v>9</v>
      </c>
      <c r="AA7" s="48" t="s">
        <v>10</v>
      </c>
    </row>
    <row r="8" spans="2:27">
      <c r="B8" s="253"/>
      <c r="C8" s="270" t="s">
        <v>11</v>
      </c>
      <c r="D8" s="53" t="s">
        <v>12</v>
      </c>
      <c r="E8" s="240" t="s">
        <v>13</v>
      </c>
      <c r="F8" s="240" t="s">
        <v>14</v>
      </c>
      <c r="G8" s="240" t="s">
        <v>15</v>
      </c>
      <c r="H8" s="241" t="s">
        <v>16</v>
      </c>
      <c r="I8" s="242" t="s">
        <v>17</v>
      </c>
      <c r="J8" s="53" t="s">
        <v>12</v>
      </c>
      <c r="K8" s="240" t="s">
        <v>13</v>
      </c>
      <c r="L8" s="240" t="s">
        <v>14</v>
      </c>
      <c r="M8" s="240" t="s">
        <v>15</v>
      </c>
      <c r="N8" s="241" t="s">
        <v>16</v>
      </c>
      <c r="O8" s="242" t="s">
        <v>17</v>
      </c>
      <c r="P8" s="272" t="s">
        <v>12</v>
      </c>
      <c r="Q8" s="240" t="s">
        <v>13</v>
      </c>
      <c r="R8" s="240" t="s">
        <v>14</v>
      </c>
      <c r="S8" s="240" t="s">
        <v>15</v>
      </c>
      <c r="T8" s="241" t="s">
        <v>16</v>
      </c>
      <c r="U8" s="242" t="s">
        <v>17</v>
      </c>
      <c r="V8" s="272" t="s">
        <v>12</v>
      </c>
      <c r="W8" s="240" t="s">
        <v>13</v>
      </c>
      <c r="X8" s="240" t="s">
        <v>14</v>
      </c>
      <c r="Y8" s="240" t="s">
        <v>15</v>
      </c>
      <c r="Z8" s="241" t="s">
        <v>16</v>
      </c>
      <c r="AA8" s="242" t="s">
        <v>17</v>
      </c>
    </row>
    <row r="9" spans="2:27">
      <c r="B9" s="269"/>
      <c r="C9" s="271"/>
      <c r="D9" s="277" t="s">
        <v>81</v>
      </c>
      <c r="E9" s="274">
        <v>1000</v>
      </c>
      <c r="F9" s="273" t="s">
        <v>80</v>
      </c>
      <c r="G9" s="273" t="s">
        <v>80</v>
      </c>
      <c r="H9" s="275" t="s">
        <v>80</v>
      </c>
      <c r="I9" s="278" t="s">
        <v>80</v>
      </c>
      <c r="J9" s="277" t="s">
        <v>81</v>
      </c>
      <c r="K9" s="274">
        <v>1000</v>
      </c>
      <c r="L9" s="273" t="s">
        <v>80</v>
      </c>
      <c r="M9" s="273" t="s">
        <v>80</v>
      </c>
      <c r="N9" s="275" t="s">
        <v>80</v>
      </c>
      <c r="O9" s="278" t="s">
        <v>80</v>
      </c>
      <c r="P9" s="277" t="s">
        <v>81</v>
      </c>
      <c r="Q9" s="274">
        <v>1000</v>
      </c>
      <c r="R9" s="273" t="s">
        <v>80</v>
      </c>
      <c r="S9" s="273" t="s">
        <v>80</v>
      </c>
      <c r="T9" s="275" t="s">
        <v>80</v>
      </c>
      <c r="U9" s="278" t="s">
        <v>80</v>
      </c>
      <c r="V9" s="277" t="s">
        <v>81</v>
      </c>
      <c r="W9" s="274">
        <v>1000</v>
      </c>
      <c r="X9" s="273" t="s">
        <v>80</v>
      </c>
      <c r="Y9" s="273" t="s">
        <v>80</v>
      </c>
      <c r="Z9" s="275" t="s">
        <v>80</v>
      </c>
      <c r="AA9" s="278" t="s">
        <v>80</v>
      </c>
    </row>
    <row r="10" spans="2:27">
      <c r="B10" s="33">
        <v>1</v>
      </c>
      <c r="C10" s="34" t="s">
        <v>18</v>
      </c>
      <c r="D10" s="279">
        <v>5</v>
      </c>
      <c r="E10" s="82">
        <v>165</v>
      </c>
      <c r="F10" s="82">
        <v>9</v>
      </c>
      <c r="G10" s="82">
        <v>3</v>
      </c>
      <c r="H10" s="83">
        <v>-50</v>
      </c>
      <c r="I10" s="280">
        <v>20</v>
      </c>
      <c r="J10" s="286">
        <v>7</v>
      </c>
      <c r="K10" s="180">
        <v>175</v>
      </c>
      <c r="L10" s="180">
        <v>7.9</v>
      </c>
      <c r="M10" s="180">
        <v>7.5</v>
      </c>
      <c r="N10" s="180">
        <v>52.7</v>
      </c>
      <c r="O10" s="181">
        <v>19.5</v>
      </c>
      <c r="P10" s="182">
        <v>7</v>
      </c>
      <c r="Q10" s="183">
        <v>197</v>
      </c>
      <c r="R10" s="184">
        <v>5.4</v>
      </c>
      <c r="S10" s="184">
        <v>6.3</v>
      </c>
      <c r="T10" s="184">
        <v>47.8</v>
      </c>
      <c r="U10" s="185">
        <v>19.100000000000001</v>
      </c>
      <c r="V10" s="182">
        <v>5</v>
      </c>
      <c r="W10" s="183">
        <v>183</v>
      </c>
      <c r="X10" s="184">
        <v>2.5</v>
      </c>
      <c r="Y10" s="184">
        <v>4.2</v>
      </c>
      <c r="Z10" s="184">
        <v>52.1</v>
      </c>
      <c r="AA10" s="185">
        <v>19.400000000000002</v>
      </c>
    </row>
    <row r="11" spans="2:27">
      <c r="B11" s="35">
        <v>2</v>
      </c>
      <c r="C11" s="49" t="s">
        <v>78</v>
      </c>
      <c r="D11" s="281">
        <v>9</v>
      </c>
      <c r="E11" s="84">
        <v>75</v>
      </c>
      <c r="F11" s="84">
        <v>2</v>
      </c>
      <c r="G11" s="84">
        <v>3</v>
      </c>
      <c r="H11" s="85">
        <v>-28</v>
      </c>
      <c r="I11" s="282">
        <f>8+35</f>
        <v>43</v>
      </c>
      <c r="J11" s="287">
        <v>9</v>
      </c>
      <c r="K11" s="186">
        <v>76</v>
      </c>
      <c r="L11" s="186">
        <v>5.5</v>
      </c>
      <c r="M11" s="186">
        <v>4.0999999999999996</v>
      </c>
      <c r="N11" s="186">
        <v>27.6</v>
      </c>
      <c r="O11" s="187">
        <v>42.1</v>
      </c>
      <c r="P11" s="188">
        <v>10</v>
      </c>
      <c r="Q11" s="189">
        <v>74</v>
      </c>
      <c r="R11" s="190">
        <v>6.5</v>
      </c>
      <c r="S11" s="190">
        <v>4</v>
      </c>
      <c r="T11" s="190">
        <v>27.6</v>
      </c>
      <c r="U11" s="191">
        <v>40.4</v>
      </c>
      <c r="V11" s="188">
        <v>8</v>
      </c>
      <c r="W11" s="189">
        <v>71</v>
      </c>
      <c r="X11" s="190">
        <v>6</v>
      </c>
      <c r="Y11" s="190">
        <v>3.5</v>
      </c>
      <c r="Z11" s="190">
        <v>28.8</v>
      </c>
      <c r="AA11" s="191">
        <v>37.700000000000003</v>
      </c>
    </row>
    <row r="12" spans="2:27">
      <c r="B12" s="31">
        <f t="shared" ref="B12:B27" si="0">B11+1</f>
        <v>3</v>
      </c>
      <c r="C12" s="50" t="s">
        <v>19</v>
      </c>
      <c r="D12" s="279">
        <v>3</v>
      </c>
      <c r="E12" s="82">
        <v>82</v>
      </c>
      <c r="F12" s="82">
        <v>5</v>
      </c>
      <c r="G12" s="82">
        <v>18</v>
      </c>
      <c r="H12" s="83">
        <v>-42</v>
      </c>
      <c r="I12" s="280">
        <v>29</v>
      </c>
      <c r="J12" s="288">
        <v>4</v>
      </c>
      <c r="K12" s="192">
        <v>109</v>
      </c>
      <c r="L12" s="192">
        <v>3.3</v>
      </c>
      <c r="M12" s="193">
        <v>16.5</v>
      </c>
      <c r="N12" s="193">
        <v>42.9</v>
      </c>
      <c r="O12" s="194">
        <v>28.1</v>
      </c>
      <c r="P12" s="195">
        <v>3</v>
      </c>
      <c r="Q12" s="196">
        <v>109</v>
      </c>
      <c r="R12" s="197">
        <v>6.5</v>
      </c>
      <c r="S12" s="197">
        <v>16.8</v>
      </c>
      <c r="T12" s="197">
        <v>42.5</v>
      </c>
      <c r="U12" s="198">
        <v>30.4</v>
      </c>
      <c r="V12" s="195">
        <v>2</v>
      </c>
      <c r="W12" s="196">
        <v>58</v>
      </c>
      <c r="X12" s="197">
        <v>4.8</v>
      </c>
      <c r="Y12" s="197">
        <v>19.399999999999999</v>
      </c>
      <c r="Z12" s="197">
        <v>47</v>
      </c>
      <c r="AA12" s="198">
        <v>27.2</v>
      </c>
    </row>
    <row r="13" spans="2:27">
      <c r="B13" s="35">
        <f t="shared" si="0"/>
        <v>4</v>
      </c>
      <c r="C13" s="49" t="s">
        <v>20</v>
      </c>
      <c r="D13" s="281">
        <v>2</v>
      </c>
      <c r="E13" s="84">
        <v>53</v>
      </c>
      <c r="F13" s="84">
        <v>6</v>
      </c>
      <c r="G13" s="84">
        <v>30</v>
      </c>
      <c r="H13" s="85">
        <v>-35</v>
      </c>
      <c r="I13" s="283">
        <v>29</v>
      </c>
      <c r="J13" s="289">
        <v>2</v>
      </c>
      <c r="K13" s="199">
        <v>55</v>
      </c>
      <c r="L13" s="199">
        <v>0</v>
      </c>
      <c r="M13" s="199">
        <v>23.8</v>
      </c>
      <c r="N13" s="199">
        <v>41.3</v>
      </c>
      <c r="O13" s="200">
        <v>26.1</v>
      </c>
      <c r="P13" s="201">
        <v>2</v>
      </c>
      <c r="Q13" s="202">
        <v>57</v>
      </c>
      <c r="R13" s="203">
        <v>4.0999999999999996</v>
      </c>
      <c r="S13" s="203">
        <v>25.5</v>
      </c>
      <c r="T13" s="203">
        <v>41.4</v>
      </c>
      <c r="U13" s="204">
        <v>27.299999999999997</v>
      </c>
      <c r="V13" s="201">
        <v>1</v>
      </c>
      <c r="W13" s="202">
        <v>38</v>
      </c>
      <c r="X13" s="203">
        <v>4.3</v>
      </c>
      <c r="Y13" s="203">
        <v>18.2</v>
      </c>
      <c r="Z13" s="203">
        <v>35.5</v>
      </c>
      <c r="AA13" s="204">
        <v>29.7</v>
      </c>
    </row>
    <row r="14" spans="2:27">
      <c r="B14" s="31">
        <f t="shared" si="0"/>
        <v>5</v>
      </c>
      <c r="C14" s="51" t="s">
        <v>21</v>
      </c>
      <c r="D14" s="279">
        <v>13</v>
      </c>
      <c r="E14" s="82">
        <v>256</v>
      </c>
      <c r="F14" s="82">
        <v>9</v>
      </c>
      <c r="G14" s="82">
        <v>13</v>
      </c>
      <c r="H14" s="83">
        <v>-48</v>
      </c>
      <c r="I14" s="280">
        <v>14</v>
      </c>
      <c r="J14" s="290">
        <v>14</v>
      </c>
      <c r="K14" s="205">
        <v>318</v>
      </c>
      <c r="L14" s="205">
        <v>4.4000000000000004</v>
      </c>
      <c r="M14" s="205">
        <v>13.2</v>
      </c>
      <c r="N14" s="205">
        <v>60</v>
      </c>
      <c r="O14" s="206">
        <v>11.3</v>
      </c>
      <c r="P14" s="207">
        <v>10</v>
      </c>
      <c r="Q14" s="208">
        <v>225</v>
      </c>
      <c r="R14" s="209">
        <v>3.5</v>
      </c>
      <c r="S14" s="209">
        <v>14.5</v>
      </c>
      <c r="T14" s="209">
        <v>58.4</v>
      </c>
      <c r="U14" s="210">
        <v>12.100000000000001</v>
      </c>
      <c r="V14" s="207">
        <v>7</v>
      </c>
      <c r="W14" s="208">
        <v>229</v>
      </c>
      <c r="X14" s="209">
        <v>4.5999999999999996</v>
      </c>
      <c r="Y14" s="209">
        <v>13.1</v>
      </c>
      <c r="Z14" s="209">
        <v>58.2</v>
      </c>
      <c r="AA14" s="210">
        <v>12.600000000000001</v>
      </c>
    </row>
    <row r="15" spans="2:27">
      <c r="B15" s="35">
        <f t="shared" si="0"/>
        <v>6</v>
      </c>
      <c r="C15" s="49" t="s">
        <v>22</v>
      </c>
      <c r="D15" s="281">
        <v>11</v>
      </c>
      <c r="E15" s="84">
        <v>125</v>
      </c>
      <c r="F15" s="84">
        <v>4</v>
      </c>
      <c r="G15" s="84">
        <v>11</v>
      </c>
      <c r="H15" s="85">
        <v>-45</v>
      </c>
      <c r="I15" s="283">
        <v>27</v>
      </c>
      <c r="J15" s="289">
        <v>12</v>
      </c>
      <c r="K15" s="199">
        <v>130</v>
      </c>
      <c r="L15" s="199">
        <v>5.0999999999999996</v>
      </c>
      <c r="M15" s="199">
        <v>9.1</v>
      </c>
      <c r="N15" s="199">
        <v>45.7</v>
      </c>
      <c r="O15" s="200">
        <v>27.9</v>
      </c>
      <c r="P15" s="201">
        <v>10</v>
      </c>
      <c r="Q15" s="202">
        <v>127</v>
      </c>
      <c r="R15" s="203">
        <v>4.7</v>
      </c>
      <c r="S15" s="203">
        <v>11.5</v>
      </c>
      <c r="T15" s="203">
        <v>45.1</v>
      </c>
      <c r="U15" s="204">
        <v>27.1</v>
      </c>
      <c r="V15" s="201">
        <v>10</v>
      </c>
      <c r="W15" s="202">
        <v>126</v>
      </c>
      <c r="X15" s="203">
        <v>5.4</v>
      </c>
      <c r="Y15" s="203">
        <v>11.1</v>
      </c>
      <c r="Z15" s="203">
        <v>45.9</v>
      </c>
      <c r="AA15" s="204">
        <v>27.2</v>
      </c>
    </row>
    <row r="16" spans="2:27" s="9" customFormat="1">
      <c r="B16" s="31">
        <f t="shared" si="0"/>
        <v>7</v>
      </c>
      <c r="C16" s="50" t="s">
        <v>23</v>
      </c>
      <c r="D16" s="279">
        <v>7</v>
      </c>
      <c r="E16" s="82">
        <v>104</v>
      </c>
      <c r="F16" s="82">
        <v>5</v>
      </c>
      <c r="G16" s="82">
        <v>8</v>
      </c>
      <c r="H16" s="83">
        <v>-26</v>
      </c>
      <c r="I16" s="280">
        <v>37</v>
      </c>
      <c r="J16" s="288">
        <v>10</v>
      </c>
      <c r="K16" s="192">
        <v>112</v>
      </c>
      <c r="L16" s="192">
        <v>8</v>
      </c>
      <c r="M16" s="192">
        <v>7.8</v>
      </c>
      <c r="N16" s="192" t="s">
        <v>24</v>
      </c>
      <c r="O16" s="194" t="s">
        <v>24</v>
      </c>
      <c r="P16" s="195">
        <v>8</v>
      </c>
      <c r="Q16" s="196">
        <v>101</v>
      </c>
      <c r="R16" s="197">
        <v>7.1</v>
      </c>
      <c r="S16" s="197">
        <v>7.7</v>
      </c>
      <c r="T16" s="197" t="s">
        <v>24</v>
      </c>
      <c r="U16" s="198" t="s">
        <v>24</v>
      </c>
      <c r="V16" s="195">
        <v>6</v>
      </c>
      <c r="W16" s="196">
        <v>97</v>
      </c>
      <c r="X16" s="197">
        <v>6.8</v>
      </c>
      <c r="Y16" s="197">
        <v>7.6</v>
      </c>
      <c r="Z16" s="197" t="s">
        <v>24</v>
      </c>
      <c r="AA16" s="198" t="s">
        <v>24</v>
      </c>
    </row>
    <row r="17" spans="2:28">
      <c r="B17" s="35">
        <f t="shared" si="0"/>
        <v>8</v>
      </c>
      <c r="C17" s="49" t="s">
        <v>25</v>
      </c>
      <c r="D17" s="281">
        <v>10</v>
      </c>
      <c r="E17" s="84">
        <v>129</v>
      </c>
      <c r="F17" s="84">
        <v>6</v>
      </c>
      <c r="G17" s="84">
        <v>17</v>
      </c>
      <c r="H17" s="85">
        <v>-47</v>
      </c>
      <c r="I17" s="283">
        <v>24</v>
      </c>
      <c r="J17" s="289">
        <v>12</v>
      </c>
      <c r="K17" s="199">
        <v>137</v>
      </c>
      <c r="L17" s="199">
        <v>6.7</v>
      </c>
      <c r="M17" s="199">
        <v>16.2</v>
      </c>
      <c r="N17" s="199">
        <v>44.4</v>
      </c>
      <c r="O17" s="200">
        <v>23.9</v>
      </c>
      <c r="P17" s="201">
        <v>9</v>
      </c>
      <c r="Q17" s="202">
        <v>133</v>
      </c>
      <c r="R17" s="203">
        <v>6.3</v>
      </c>
      <c r="S17" s="203">
        <v>16.8</v>
      </c>
      <c r="T17" s="203">
        <v>48.3</v>
      </c>
      <c r="U17" s="204">
        <v>22.3</v>
      </c>
      <c r="V17" s="201">
        <v>9</v>
      </c>
      <c r="W17" s="202">
        <v>131</v>
      </c>
      <c r="X17" s="203">
        <v>7.9</v>
      </c>
      <c r="Y17" s="203">
        <v>15.5</v>
      </c>
      <c r="Z17" s="203">
        <v>46.9</v>
      </c>
      <c r="AA17" s="204">
        <v>22.6</v>
      </c>
    </row>
    <row r="18" spans="2:28" s="9" customFormat="1">
      <c r="B18" s="31">
        <f t="shared" si="0"/>
        <v>9</v>
      </c>
      <c r="C18" s="50" t="s">
        <v>26</v>
      </c>
      <c r="D18" s="279">
        <v>25</v>
      </c>
      <c r="E18" s="82">
        <v>139</v>
      </c>
      <c r="F18" s="82">
        <v>10</v>
      </c>
      <c r="G18" s="82">
        <v>11</v>
      </c>
      <c r="H18" s="83">
        <v>-43</v>
      </c>
      <c r="I18" s="280">
        <v>20</v>
      </c>
      <c r="J18" s="288">
        <v>27</v>
      </c>
      <c r="K18" s="192">
        <v>149</v>
      </c>
      <c r="L18" s="192">
        <v>7.7</v>
      </c>
      <c r="M18" s="192">
        <v>12.6</v>
      </c>
      <c r="N18" s="192">
        <v>42.9</v>
      </c>
      <c r="O18" s="194">
        <v>21.4</v>
      </c>
      <c r="P18" s="195">
        <v>18</v>
      </c>
      <c r="Q18" s="196">
        <v>146</v>
      </c>
      <c r="R18" s="197">
        <v>7.3</v>
      </c>
      <c r="S18" s="197">
        <v>10.8</v>
      </c>
      <c r="T18" s="197">
        <v>38.700000000000003</v>
      </c>
      <c r="U18" s="198">
        <v>21.2</v>
      </c>
      <c r="V18" s="195">
        <v>17</v>
      </c>
      <c r="W18" s="196">
        <v>148</v>
      </c>
      <c r="X18" s="197">
        <v>9.1999999999999993</v>
      </c>
      <c r="Y18" s="197">
        <v>11.7</v>
      </c>
      <c r="Z18" s="197">
        <v>40.299999999999997</v>
      </c>
      <c r="AA18" s="198">
        <v>20.9</v>
      </c>
    </row>
    <row r="19" spans="2:28">
      <c r="B19" s="35">
        <f t="shared" si="0"/>
        <v>10</v>
      </c>
      <c r="C19" s="49" t="s">
        <v>27</v>
      </c>
      <c r="D19" s="281">
        <v>8</v>
      </c>
      <c r="E19" s="84">
        <v>123</v>
      </c>
      <c r="F19" s="84">
        <v>7</v>
      </c>
      <c r="G19" s="84">
        <v>13</v>
      </c>
      <c r="H19" s="85">
        <v>-35</v>
      </c>
      <c r="I19" s="283">
        <v>32</v>
      </c>
      <c r="J19" s="289">
        <v>8</v>
      </c>
      <c r="K19" s="199">
        <v>117</v>
      </c>
      <c r="L19" s="199">
        <v>5.6</v>
      </c>
      <c r="M19" s="199">
        <v>12.9</v>
      </c>
      <c r="N19" s="199">
        <v>39.5</v>
      </c>
      <c r="O19" s="200">
        <v>27.9</v>
      </c>
      <c r="P19" s="201">
        <v>8</v>
      </c>
      <c r="Q19" s="202">
        <v>121</v>
      </c>
      <c r="R19" s="203">
        <v>7.5</v>
      </c>
      <c r="S19" s="203">
        <v>11.8</v>
      </c>
      <c r="T19" s="203">
        <v>37.799999999999997</v>
      </c>
      <c r="U19" s="204">
        <v>29.1</v>
      </c>
      <c r="V19" s="201">
        <v>8</v>
      </c>
      <c r="W19" s="202">
        <v>106</v>
      </c>
      <c r="X19" s="203">
        <v>7.5</v>
      </c>
      <c r="Y19" s="203">
        <v>11.7</v>
      </c>
      <c r="Z19" s="203">
        <v>39.5</v>
      </c>
      <c r="AA19" s="211">
        <v>27.7</v>
      </c>
    </row>
    <row r="20" spans="2:28" s="9" customFormat="1">
      <c r="B20" s="31">
        <f t="shared" si="0"/>
        <v>11</v>
      </c>
      <c r="C20" s="50" t="s">
        <v>28</v>
      </c>
      <c r="D20" s="279">
        <v>8</v>
      </c>
      <c r="E20" s="82">
        <v>106</v>
      </c>
      <c r="F20" s="82">
        <v>10</v>
      </c>
      <c r="G20" s="82">
        <v>14</v>
      </c>
      <c r="H20" s="83">
        <v>28</v>
      </c>
      <c r="I20" s="280">
        <v>36</v>
      </c>
      <c r="J20" s="288">
        <v>9</v>
      </c>
      <c r="K20" s="192">
        <v>106</v>
      </c>
      <c r="L20" s="192">
        <v>9.4</v>
      </c>
      <c r="M20" s="192">
        <v>13.7</v>
      </c>
      <c r="N20" s="193">
        <v>27.2</v>
      </c>
      <c r="O20" s="194">
        <v>35.4</v>
      </c>
      <c r="P20" s="195">
        <v>8</v>
      </c>
      <c r="Q20" s="196">
        <v>108</v>
      </c>
      <c r="R20" s="197">
        <v>10.4</v>
      </c>
      <c r="S20" s="197">
        <v>12.2</v>
      </c>
      <c r="T20" s="197">
        <v>26.5</v>
      </c>
      <c r="U20" s="198">
        <v>34.9</v>
      </c>
      <c r="V20" s="195">
        <v>7</v>
      </c>
      <c r="W20" s="196">
        <v>102</v>
      </c>
      <c r="X20" s="197">
        <v>10.6</v>
      </c>
      <c r="Y20" s="197">
        <v>13.3</v>
      </c>
      <c r="Z20" s="197">
        <v>27.9</v>
      </c>
      <c r="AA20" s="198">
        <v>33.700000000000003</v>
      </c>
    </row>
    <row r="21" spans="2:28">
      <c r="B21" s="35">
        <f t="shared" si="0"/>
        <v>12</v>
      </c>
      <c r="C21" s="49" t="s">
        <v>29</v>
      </c>
      <c r="D21" s="281">
        <v>10</v>
      </c>
      <c r="E21" s="84">
        <v>133</v>
      </c>
      <c r="F21" s="84">
        <v>4</v>
      </c>
      <c r="G21" s="84">
        <v>18</v>
      </c>
      <c r="H21" s="85">
        <v>-45</v>
      </c>
      <c r="I21" s="283">
        <v>25</v>
      </c>
      <c r="J21" s="289">
        <v>10</v>
      </c>
      <c r="K21" s="199">
        <v>140</v>
      </c>
      <c r="L21" s="199">
        <v>5.6</v>
      </c>
      <c r="M21" s="199">
        <v>15.8</v>
      </c>
      <c r="N21" s="199">
        <v>40.700000000000003</v>
      </c>
      <c r="O21" s="200">
        <v>23.6</v>
      </c>
      <c r="P21" s="201">
        <v>9</v>
      </c>
      <c r="Q21" s="212">
        <v>138</v>
      </c>
      <c r="R21" s="203">
        <v>5.5</v>
      </c>
      <c r="S21" s="203">
        <v>16</v>
      </c>
      <c r="T21" s="203">
        <v>44.1</v>
      </c>
      <c r="U21" s="204">
        <v>25</v>
      </c>
      <c r="V21" s="201">
        <v>10</v>
      </c>
      <c r="W21" s="212">
        <v>134</v>
      </c>
      <c r="X21" s="203">
        <v>5.2</v>
      </c>
      <c r="Y21" s="203">
        <v>17.3</v>
      </c>
      <c r="Z21" s="203">
        <v>42.8</v>
      </c>
      <c r="AA21" s="211">
        <v>24.4</v>
      </c>
    </row>
    <row r="22" spans="2:28" s="9" customFormat="1">
      <c r="B22" s="31">
        <f t="shared" si="0"/>
        <v>13</v>
      </c>
      <c r="C22" s="50" t="s">
        <v>30</v>
      </c>
      <c r="D22" s="279">
        <v>10</v>
      </c>
      <c r="E22" s="82">
        <v>133</v>
      </c>
      <c r="F22" s="82">
        <v>4</v>
      </c>
      <c r="G22" s="82">
        <v>17</v>
      </c>
      <c r="H22" s="83">
        <v>-48</v>
      </c>
      <c r="I22" s="280">
        <v>24</v>
      </c>
      <c r="J22" s="288">
        <v>13</v>
      </c>
      <c r="K22" s="192">
        <v>150</v>
      </c>
      <c r="L22" s="192">
        <v>5.6</v>
      </c>
      <c r="M22" s="192">
        <v>14.6</v>
      </c>
      <c r="N22" s="192">
        <v>41.5</v>
      </c>
      <c r="O22" s="194">
        <v>20.5</v>
      </c>
      <c r="P22" s="195">
        <v>10</v>
      </c>
      <c r="Q22" s="196">
        <v>156</v>
      </c>
      <c r="R22" s="197">
        <v>5.3</v>
      </c>
      <c r="S22" s="197">
        <v>12.1</v>
      </c>
      <c r="T22" s="197">
        <v>45.5</v>
      </c>
      <c r="U22" s="198">
        <v>23.3</v>
      </c>
      <c r="V22" s="195">
        <v>11</v>
      </c>
      <c r="W22" s="196">
        <v>131</v>
      </c>
      <c r="X22" s="197">
        <v>4.9000000000000004</v>
      </c>
      <c r="Y22" s="197">
        <v>14.2</v>
      </c>
      <c r="Z22" s="197">
        <v>45.5</v>
      </c>
      <c r="AA22" s="198">
        <v>24.1</v>
      </c>
    </row>
    <row r="23" spans="2:28">
      <c r="B23" s="35">
        <f t="shared" si="0"/>
        <v>14</v>
      </c>
      <c r="C23" s="49" t="s">
        <v>31</v>
      </c>
      <c r="D23" s="281">
        <v>10</v>
      </c>
      <c r="E23" s="84">
        <v>141</v>
      </c>
      <c r="F23" s="84">
        <v>3</v>
      </c>
      <c r="G23" s="84">
        <v>29.5</v>
      </c>
      <c r="H23" s="85">
        <v>-49</v>
      </c>
      <c r="I23" s="283">
        <v>26</v>
      </c>
      <c r="J23" s="289">
        <v>13</v>
      </c>
      <c r="K23" s="199">
        <v>162</v>
      </c>
      <c r="L23" s="199">
        <v>5.9</v>
      </c>
      <c r="M23" s="213">
        <v>29.2</v>
      </c>
      <c r="N23" s="199">
        <v>48.6</v>
      </c>
      <c r="O23" s="200">
        <v>23.5</v>
      </c>
      <c r="P23" s="201">
        <v>9</v>
      </c>
      <c r="Q23" s="202">
        <v>145</v>
      </c>
      <c r="R23" s="203">
        <v>3.1</v>
      </c>
      <c r="S23" s="203">
        <v>27.1</v>
      </c>
      <c r="T23" s="203">
        <v>51.9</v>
      </c>
      <c r="U23" s="204">
        <v>22.799999999999997</v>
      </c>
      <c r="V23" s="201">
        <v>14</v>
      </c>
      <c r="W23" s="202">
        <v>146</v>
      </c>
      <c r="X23" s="203">
        <v>6.7</v>
      </c>
      <c r="Y23" s="203">
        <v>32.700000000000003</v>
      </c>
      <c r="Z23" s="203">
        <v>51.5</v>
      </c>
      <c r="AA23" s="211">
        <v>22.6</v>
      </c>
    </row>
    <row r="24" spans="2:28" s="9" customFormat="1">
      <c r="B24" s="31">
        <f t="shared" si="0"/>
        <v>15</v>
      </c>
      <c r="C24" s="50" t="s">
        <v>32</v>
      </c>
      <c r="D24" s="279">
        <v>24</v>
      </c>
      <c r="E24" s="82">
        <v>151</v>
      </c>
      <c r="F24" s="82">
        <v>3</v>
      </c>
      <c r="G24" s="82">
        <v>18</v>
      </c>
      <c r="H24" s="83">
        <v>-57</v>
      </c>
      <c r="I24" s="280">
        <v>25</v>
      </c>
      <c r="J24" s="288">
        <v>21</v>
      </c>
      <c r="K24" s="192">
        <v>133</v>
      </c>
      <c r="L24" s="192">
        <v>3.5</v>
      </c>
      <c r="M24" s="193">
        <v>18.8</v>
      </c>
      <c r="N24" s="192">
        <v>56.9</v>
      </c>
      <c r="O24" s="194">
        <v>21.9</v>
      </c>
      <c r="P24" s="195">
        <v>17</v>
      </c>
      <c r="Q24" s="196">
        <v>136</v>
      </c>
      <c r="R24" s="197">
        <v>3.5</v>
      </c>
      <c r="S24" s="197">
        <v>16.899999999999999</v>
      </c>
      <c r="T24" s="197">
        <v>59.7</v>
      </c>
      <c r="U24" s="198">
        <v>21.3</v>
      </c>
      <c r="V24" s="195">
        <v>12</v>
      </c>
      <c r="W24" s="196">
        <v>133</v>
      </c>
      <c r="X24" s="197">
        <v>3.8</v>
      </c>
      <c r="Y24" s="197">
        <v>17</v>
      </c>
      <c r="Z24" s="197">
        <v>58.1</v>
      </c>
      <c r="AA24" s="198">
        <v>23.9</v>
      </c>
    </row>
    <row r="25" spans="2:28">
      <c r="B25" s="35">
        <f t="shared" si="0"/>
        <v>16</v>
      </c>
      <c r="C25" s="49" t="s">
        <v>33</v>
      </c>
      <c r="D25" s="281">
        <v>5</v>
      </c>
      <c r="E25" s="84">
        <v>112</v>
      </c>
      <c r="F25" s="84">
        <v>2</v>
      </c>
      <c r="G25" s="84">
        <v>10.5</v>
      </c>
      <c r="H25" s="85">
        <v>-44</v>
      </c>
      <c r="I25" s="283">
        <v>36</v>
      </c>
      <c r="J25" s="289">
        <v>4</v>
      </c>
      <c r="K25" s="199">
        <v>84</v>
      </c>
      <c r="L25" s="199">
        <v>0.5</v>
      </c>
      <c r="M25" s="199">
        <v>14</v>
      </c>
      <c r="N25" s="199">
        <v>36.6</v>
      </c>
      <c r="O25" s="200">
        <v>33.4</v>
      </c>
      <c r="P25" s="201">
        <v>4</v>
      </c>
      <c r="Q25" s="202">
        <v>105</v>
      </c>
      <c r="R25" s="203">
        <v>1.8</v>
      </c>
      <c r="S25" s="203">
        <v>11</v>
      </c>
      <c r="T25" s="203">
        <v>37.6</v>
      </c>
      <c r="U25" s="204">
        <v>35.199999999999996</v>
      </c>
      <c r="V25" s="201">
        <v>4</v>
      </c>
      <c r="W25" s="202">
        <v>98</v>
      </c>
      <c r="X25" s="203">
        <v>2.5</v>
      </c>
      <c r="Y25" s="203">
        <v>22.9</v>
      </c>
      <c r="Z25" s="203">
        <v>41.8</v>
      </c>
      <c r="AA25" s="211">
        <v>33.1</v>
      </c>
    </row>
    <row r="26" spans="2:28" s="9" customFormat="1">
      <c r="B26" s="31">
        <f t="shared" si="0"/>
        <v>17</v>
      </c>
      <c r="C26" s="50" t="s">
        <v>34</v>
      </c>
      <c r="D26" s="279">
        <v>6</v>
      </c>
      <c r="E26" s="82">
        <v>107</v>
      </c>
      <c r="F26" s="82">
        <v>1</v>
      </c>
      <c r="G26" s="82">
        <v>14</v>
      </c>
      <c r="H26" s="83">
        <v>-44</v>
      </c>
      <c r="I26" s="280">
        <v>32</v>
      </c>
      <c r="J26" s="288">
        <v>7</v>
      </c>
      <c r="K26" s="192">
        <v>103</v>
      </c>
      <c r="L26" s="192">
        <v>2.2999999999999998</v>
      </c>
      <c r="M26" s="192">
        <v>14.3</v>
      </c>
      <c r="N26" s="193">
        <v>44.4</v>
      </c>
      <c r="O26" s="194">
        <v>30.2</v>
      </c>
      <c r="P26" s="195">
        <v>5</v>
      </c>
      <c r="Q26" s="196">
        <v>99</v>
      </c>
      <c r="R26" s="197">
        <v>3.3</v>
      </c>
      <c r="S26" s="197">
        <v>13.2</v>
      </c>
      <c r="T26" s="197">
        <v>44.3</v>
      </c>
      <c r="U26" s="198">
        <v>30.5</v>
      </c>
      <c r="V26" s="195">
        <v>5</v>
      </c>
      <c r="W26" s="196">
        <v>85</v>
      </c>
      <c r="X26" s="197">
        <v>2.8</v>
      </c>
      <c r="Y26" s="197">
        <v>14.5</v>
      </c>
      <c r="Z26" s="197">
        <v>47.1</v>
      </c>
      <c r="AA26" s="198">
        <v>29.4</v>
      </c>
    </row>
    <row r="27" spans="2:28" ht="15.75" thickBot="1">
      <c r="B27" s="36">
        <f t="shared" si="0"/>
        <v>18</v>
      </c>
      <c r="C27" s="52" t="s">
        <v>35</v>
      </c>
      <c r="D27" s="284">
        <v>7</v>
      </c>
      <c r="E27" s="86">
        <v>107</v>
      </c>
      <c r="F27" s="86">
        <v>3</v>
      </c>
      <c r="G27" s="86">
        <v>12</v>
      </c>
      <c r="H27" s="87">
        <v>-48</v>
      </c>
      <c r="I27" s="285">
        <v>28</v>
      </c>
      <c r="J27" s="291">
        <v>7</v>
      </c>
      <c r="K27" s="214">
        <v>110</v>
      </c>
      <c r="L27" s="214">
        <v>1.6</v>
      </c>
      <c r="M27" s="214">
        <v>13.6</v>
      </c>
      <c r="N27" s="214">
        <v>49.9</v>
      </c>
      <c r="O27" s="215">
        <v>25.7</v>
      </c>
      <c r="P27" s="216">
        <v>7</v>
      </c>
      <c r="Q27" s="217">
        <v>105</v>
      </c>
      <c r="R27" s="218">
        <v>4</v>
      </c>
      <c r="S27" s="218">
        <v>10.9</v>
      </c>
      <c r="T27" s="218">
        <v>50.8</v>
      </c>
      <c r="U27" s="219">
        <v>27.2</v>
      </c>
      <c r="V27" s="216">
        <v>6</v>
      </c>
      <c r="W27" s="217">
        <v>95</v>
      </c>
      <c r="X27" s="218">
        <v>4.5999999999999996</v>
      </c>
      <c r="Y27" s="218">
        <v>12.7</v>
      </c>
      <c r="Z27" s="218">
        <v>51</v>
      </c>
      <c r="AA27" s="220">
        <v>28.3</v>
      </c>
    </row>
    <row r="28" spans="2:28" ht="30" customHeight="1" thickBot="1">
      <c r="B28" s="14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5"/>
      <c r="P28" s="26"/>
      <c r="Q28" s="26"/>
      <c r="R28" s="27"/>
      <c r="S28" s="27"/>
      <c r="T28" s="27"/>
      <c r="U28" s="28"/>
      <c r="V28" s="26"/>
      <c r="W28" s="26"/>
      <c r="X28" s="27"/>
      <c r="Y28" s="27"/>
      <c r="Z28" s="27"/>
      <c r="AA28" s="28"/>
      <c r="AB28" s="9"/>
    </row>
    <row r="29" spans="2:28">
      <c r="B29" s="10"/>
      <c r="C29" s="11"/>
      <c r="D29" s="244" t="str">
        <f>D5</f>
        <v>Vuosi 2014</v>
      </c>
      <c r="E29" s="245"/>
      <c r="F29" s="245"/>
      <c r="G29" s="245"/>
      <c r="H29" s="245"/>
      <c r="I29" s="246"/>
      <c r="J29" s="245" t="str">
        <f>J5</f>
        <v>Vuosi 2013</v>
      </c>
      <c r="K29" s="245"/>
      <c r="L29" s="245"/>
      <c r="M29" s="245"/>
      <c r="N29" s="245"/>
      <c r="O29" s="246"/>
      <c r="P29" s="244" t="str">
        <f>P5</f>
        <v>Vuosi 2012</v>
      </c>
      <c r="Q29" s="245"/>
      <c r="R29" s="245"/>
      <c r="S29" s="245"/>
      <c r="T29" s="245"/>
      <c r="U29" s="246"/>
      <c r="V29" s="244" t="str">
        <f>V5</f>
        <v>Vuosi 2011</v>
      </c>
      <c r="W29" s="245"/>
      <c r="X29" s="245"/>
      <c r="Y29" s="245"/>
      <c r="Z29" s="245"/>
      <c r="AA29" s="246"/>
    </row>
    <row r="30" spans="2:28" ht="15" customHeight="1">
      <c r="B30" s="10"/>
      <c r="C30" s="11"/>
      <c r="D30" s="57" t="s">
        <v>6</v>
      </c>
      <c r="E30" s="37" t="s">
        <v>7</v>
      </c>
      <c r="F30" s="37" t="s">
        <v>8</v>
      </c>
      <c r="G30" s="37" t="s">
        <v>8</v>
      </c>
      <c r="H30" s="38" t="s">
        <v>9</v>
      </c>
      <c r="I30" s="58" t="s">
        <v>10</v>
      </c>
      <c r="J30" s="37" t="s">
        <v>6</v>
      </c>
      <c r="K30" s="37" t="s">
        <v>7</v>
      </c>
      <c r="L30" s="37" t="s">
        <v>8</v>
      </c>
      <c r="M30" s="37" t="s">
        <v>8</v>
      </c>
      <c r="N30" s="38" t="s">
        <v>9</v>
      </c>
      <c r="O30" s="58" t="s">
        <v>10</v>
      </c>
      <c r="P30" s="57" t="s">
        <v>6</v>
      </c>
      <c r="Q30" s="37" t="s">
        <v>7</v>
      </c>
      <c r="R30" s="37" t="s">
        <v>8</v>
      </c>
      <c r="S30" s="37" t="s">
        <v>8</v>
      </c>
      <c r="T30" s="38" t="s">
        <v>9</v>
      </c>
      <c r="U30" s="58" t="s">
        <v>10</v>
      </c>
      <c r="V30" s="57" t="s">
        <v>6</v>
      </c>
      <c r="W30" s="37" t="s">
        <v>7</v>
      </c>
      <c r="X30" s="37" t="s">
        <v>8</v>
      </c>
      <c r="Y30" s="37" t="s">
        <v>8</v>
      </c>
      <c r="Z30" s="38" t="s">
        <v>9</v>
      </c>
      <c r="AA30" s="58" t="s">
        <v>10</v>
      </c>
    </row>
    <row r="31" spans="2:28">
      <c r="B31" s="10"/>
      <c r="C31" s="270" t="s">
        <v>36</v>
      </c>
      <c r="D31" s="59" t="s">
        <v>12</v>
      </c>
      <c r="E31" s="39" t="s">
        <v>13</v>
      </c>
      <c r="F31" s="39" t="s">
        <v>14</v>
      </c>
      <c r="G31" s="39" t="s">
        <v>15</v>
      </c>
      <c r="H31" s="40" t="s">
        <v>16</v>
      </c>
      <c r="I31" s="60" t="s">
        <v>17</v>
      </c>
      <c r="J31" s="39" t="s">
        <v>12</v>
      </c>
      <c r="K31" s="39" t="s">
        <v>13</v>
      </c>
      <c r="L31" s="39" t="s">
        <v>14</v>
      </c>
      <c r="M31" s="39" t="s">
        <v>15</v>
      </c>
      <c r="N31" s="40" t="s">
        <v>16</v>
      </c>
      <c r="O31" s="60" t="s">
        <v>17</v>
      </c>
      <c r="P31" s="59" t="s">
        <v>12</v>
      </c>
      <c r="Q31" s="39" t="s">
        <v>13</v>
      </c>
      <c r="R31" s="39" t="s">
        <v>14</v>
      </c>
      <c r="S31" s="39" t="s">
        <v>15</v>
      </c>
      <c r="T31" s="40" t="s">
        <v>16</v>
      </c>
      <c r="U31" s="60" t="s">
        <v>17</v>
      </c>
      <c r="V31" s="59" t="s">
        <v>12</v>
      </c>
      <c r="W31" s="39" t="s">
        <v>13</v>
      </c>
      <c r="X31" s="39" t="s">
        <v>14</v>
      </c>
      <c r="Y31" s="39" t="s">
        <v>15</v>
      </c>
      <c r="Z31" s="40" t="s">
        <v>16</v>
      </c>
      <c r="AA31" s="60" t="s">
        <v>17</v>
      </c>
    </row>
    <row r="32" spans="2:28">
      <c r="B32" s="10"/>
      <c r="C32" s="271"/>
      <c r="D32" s="277" t="s">
        <v>81</v>
      </c>
      <c r="E32" s="274">
        <v>1000</v>
      </c>
      <c r="F32" s="273" t="s">
        <v>80</v>
      </c>
      <c r="G32" s="273" t="s">
        <v>80</v>
      </c>
      <c r="H32" s="275" t="s">
        <v>80</v>
      </c>
      <c r="I32" s="278" t="s">
        <v>80</v>
      </c>
      <c r="J32" s="276" t="s">
        <v>81</v>
      </c>
      <c r="K32" s="274">
        <v>1000</v>
      </c>
      <c r="L32" s="273" t="s">
        <v>80</v>
      </c>
      <c r="M32" s="273" t="s">
        <v>80</v>
      </c>
      <c r="N32" s="275" t="s">
        <v>80</v>
      </c>
      <c r="O32" s="278" t="s">
        <v>80</v>
      </c>
      <c r="P32" s="277" t="s">
        <v>81</v>
      </c>
      <c r="Q32" s="274">
        <v>1000</v>
      </c>
      <c r="R32" s="273" t="s">
        <v>80</v>
      </c>
      <c r="S32" s="273" t="s">
        <v>80</v>
      </c>
      <c r="T32" s="275" t="s">
        <v>80</v>
      </c>
      <c r="U32" s="278" t="s">
        <v>80</v>
      </c>
      <c r="V32" s="277" t="s">
        <v>81</v>
      </c>
      <c r="W32" s="274">
        <v>1000</v>
      </c>
      <c r="X32" s="273" t="s">
        <v>80</v>
      </c>
      <c r="Y32" s="273" t="s">
        <v>80</v>
      </c>
      <c r="Z32" s="275" t="s">
        <v>80</v>
      </c>
      <c r="AA32" s="278" t="s">
        <v>80</v>
      </c>
    </row>
    <row r="33" spans="2:28">
      <c r="B33" s="29">
        <v>19</v>
      </c>
      <c r="C33" s="54" t="s">
        <v>37</v>
      </c>
      <c r="D33" s="292">
        <v>3</v>
      </c>
      <c r="E33" s="77">
        <v>115</v>
      </c>
      <c r="F33" s="77">
        <v>17</v>
      </c>
      <c r="G33" s="77">
        <v>3</v>
      </c>
      <c r="H33" s="78">
        <v>-26</v>
      </c>
      <c r="I33" s="293">
        <v>27</v>
      </c>
      <c r="J33" s="90">
        <v>4</v>
      </c>
      <c r="K33" s="91">
        <v>83</v>
      </c>
      <c r="L33" s="91">
        <v>5.5</v>
      </c>
      <c r="M33" s="91">
        <v>3.1</v>
      </c>
      <c r="N33" s="91">
        <v>29.3</v>
      </c>
      <c r="O33" s="92">
        <v>27.7</v>
      </c>
      <c r="P33" s="93">
        <v>3</v>
      </c>
      <c r="Q33" s="94">
        <v>84</v>
      </c>
      <c r="R33" s="95">
        <v>5.7</v>
      </c>
      <c r="S33" s="95">
        <v>4</v>
      </c>
      <c r="T33" s="95">
        <v>29.4</v>
      </c>
      <c r="U33" s="96">
        <v>27.1</v>
      </c>
      <c r="V33" s="93">
        <v>2</v>
      </c>
      <c r="W33" s="94">
        <v>66</v>
      </c>
      <c r="X33" s="95">
        <v>6</v>
      </c>
      <c r="Y33" s="95">
        <v>1.8</v>
      </c>
      <c r="Z33" s="95">
        <v>30.3</v>
      </c>
      <c r="AA33" s="96">
        <v>26.5</v>
      </c>
    </row>
    <row r="34" spans="2:28">
      <c r="B34" s="30">
        <f t="shared" ref="B34:B39" si="1">1+B33</f>
        <v>20</v>
      </c>
      <c r="C34" s="55" t="s">
        <v>38</v>
      </c>
      <c r="D34" s="294">
        <v>4</v>
      </c>
      <c r="E34" s="79">
        <v>97</v>
      </c>
      <c r="F34" s="79">
        <v>8</v>
      </c>
      <c r="G34" s="79">
        <v>4</v>
      </c>
      <c r="H34" s="80">
        <v>-34</v>
      </c>
      <c r="I34" s="295">
        <v>28</v>
      </c>
      <c r="J34" s="98">
        <v>4</v>
      </c>
      <c r="K34" s="99">
        <v>125</v>
      </c>
      <c r="L34" s="99">
        <v>14.6</v>
      </c>
      <c r="M34" s="99">
        <v>4.0999999999999996</v>
      </c>
      <c r="N34" s="99">
        <v>25.4</v>
      </c>
      <c r="O34" s="100">
        <v>26</v>
      </c>
      <c r="P34" s="101">
        <v>3</v>
      </c>
      <c r="Q34" s="102">
        <v>118</v>
      </c>
      <c r="R34" s="103">
        <v>13</v>
      </c>
      <c r="S34" s="103">
        <v>2.9</v>
      </c>
      <c r="T34" s="103">
        <v>24.7</v>
      </c>
      <c r="U34" s="104">
        <v>26.700000000000003</v>
      </c>
      <c r="V34" s="101">
        <v>2</v>
      </c>
      <c r="W34" s="102">
        <v>112</v>
      </c>
      <c r="X34" s="103">
        <v>18.8</v>
      </c>
      <c r="Y34" s="103">
        <v>2.9</v>
      </c>
      <c r="Z34" s="103">
        <v>23.4</v>
      </c>
      <c r="AA34" s="104">
        <v>25.9</v>
      </c>
    </row>
    <row r="35" spans="2:28">
      <c r="B35" s="31">
        <f t="shared" si="1"/>
        <v>21</v>
      </c>
      <c r="C35" s="51" t="s">
        <v>39</v>
      </c>
      <c r="D35" s="292">
        <v>4</v>
      </c>
      <c r="E35" s="77">
        <v>106</v>
      </c>
      <c r="F35" s="77">
        <v>5</v>
      </c>
      <c r="G35" s="77">
        <v>10</v>
      </c>
      <c r="H35" s="78">
        <v>-38</v>
      </c>
      <c r="I35" s="293">
        <v>37</v>
      </c>
      <c r="J35" s="106">
        <v>4</v>
      </c>
      <c r="K35" s="107">
        <v>107</v>
      </c>
      <c r="L35" s="107">
        <v>5.9</v>
      </c>
      <c r="M35" s="107">
        <v>8</v>
      </c>
      <c r="N35" s="107">
        <v>37.9</v>
      </c>
      <c r="O35" s="108">
        <v>37.6</v>
      </c>
      <c r="P35" s="109">
        <v>4</v>
      </c>
      <c r="Q35" s="110">
        <v>104</v>
      </c>
      <c r="R35" s="111">
        <v>5.4</v>
      </c>
      <c r="S35" s="111">
        <v>8.4</v>
      </c>
      <c r="T35" s="111">
        <v>38.1</v>
      </c>
      <c r="U35" s="112">
        <v>37.1</v>
      </c>
      <c r="V35" s="109">
        <v>4</v>
      </c>
      <c r="W35" s="110">
        <v>100</v>
      </c>
      <c r="X35" s="111">
        <v>5.4</v>
      </c>
      <c r="Y35" s="111">
        <v>8.8000000000000007</v>
      </c>
      <c r="Z35" s="111">
        <v>38.9</v>
      </c>
      <c r="AA35" s="112">
        <v>36.799999999999997</v>
      </c>
    </row>
    <row r="36" spans="2:28">
      <c r="B36" s="30">
        <f t="shared" si="1"/>
        <v>22</v>
      </c>
      <c r="C36" s="55" t="s">
        <v>40</v>
      </c>
      <c r="D36" s="294">
        <v>4</v>
      </c>
      <c r="E36" s="79">
        <v>131</v>
      </c>
      <c r="F36" s="79">
        <v>5</v>
      </c>
      <c r="G36" s="79">
        <v>6</v>
      </c>
      <c r="H36" s="80">
        <v>-41</v>
      </c>
      <c r="I36" s="295">
        <v>31</v>
      </c>
      <c r="J36" s="98">
        <v>4</v>
      </c>
      <c r="K36" s="99">
        <v>124</v>
      </c>
      <c r="L36" s="99">
        <v>5.0999999999999996</v>
      </c>
      <c r="M36" s="99">
        <v>5.8</v>
      </c>
      <c r="N36" s="99">
        <v>41.1</v>
      </c>
      <c r="O36" s="100">
        <v>30.299999999999997</v>
      </c>
      <c r="P36" s="101">
        <v>4</v>
      </c>
      <c r="Q36" s="102">
        <v>119</v>
      </c>
      <c r="R36" s="103">
        <v>5.2</v>
      </c>
      <c r="S36" s="103">
        <v>6</v>
      </c>
      <c r="T36" s="103">
        <v>42</v>
      </c>
      <c r="U36" s="104">
        <v>30.3</v>
      </c>
      <c r="V36" s="101">
        <v>3</v>
      </c>
      <c r="W36" s="102">
        <v>112</v>
      </c>
      <c r="X36" s="103">
        <v>6.9</v>
      </c>
      <c r="Y36" s="103">
        <v>5.6</v>
      </c>
      <c r="Z36" s="103">
        <v>42</v>
      </c>
      <c r="AA36" s="104">
        <v>29.6</v>
      </c>
    </row>
    <row r="37" spans="2:28">
      <c r="B37" s="31">
        <f t="shared" si="1"/>
        <v>23</v>
      </c>
      <c r="C37" s="51" t="s">
        <v>41</v>
      </c>
      <c r="D37" s="292">
        <v>3</v>
      </c>
      <c r="E37" s="77">
        <v>89</v>
      </c>
      <c r="F37" s="77">
        <v>10</v>
      </c>
      <c r="G37" s="77">
        <v>7</v>
      </c>
      <c r="H37" s="78">
        <v>-27</v>
      </c>
      <c r="I37" s="293">
        <f>11+25</f>
        <v>36</v>
      </c>
      <c r="J37" s="106">
        <v>3</v>
      </c>
      <c r="K37" s="107">
        <v>83</v>
      </c>
      <c r="L37" s="107">
        <v>4.8</v>
      </c>
      <c r="M37" s="123">
        <v>5.6</v>
      </c>
      <c r="N37" s="107">
        <v>26.8</v>
      </c>
      <c r="O37" s="108">
        <v>33.9</v>
      </c>
      <c r="P37" s="109">
        <v>2</v>
      </c>
      <c r="Q37" s="110">
        <v>91</v>
      </c>
      <c r="R37" s="111">
        <v>7.9</v>
      </c>
      <c r="S37" s="111">
        <v>2.5</v>
      </c>
      <c r="T37" s="111">
        <v>26.5</v>
      </c>
      <c r="U37" s="112">
        <v>36.799999999999997</v>
      </c>
      <c r="V37" s="109">
        <v>2</v>
      </c>
      <c r="W37" s="110">
        <v>65</v>
      </c>
      <c r="X37" s="111">
        <v>5.4</v>
      </c>
      <c r="Y37" s="111">
        <v>3.2</v>
      </c>
      <c r="Z37" s="111">
        <v>27.1</v>
      </c>
      <c r="AA37" s="112">
        <v>34.6</v>
      </c>
    </row>
    <row r="38" spans="2:28">
      <c r="B38" s="30">
        <f t="shared" si="1"/>
        <v>24</v>
      </c>
      <c r="C38" s="55" t="s">
        <v>42</v>
      </c>
      <c r="D38" s="294">
        <v>5</v>
      </c>
      <c r="E38" s="79">
        <v>71</v>
      </c>
      <c r="F38" s="79">
        <v>7</v>
      </c>
      <c r="G38" s="79">
        <v>4</v>
      </c>
      <c r="H38" s="80">
        <v>-19</v>
      </c>
      <c r="I38" s="295">
        <v>48</v>
      </c>
      <c r="J38" s="98">
        <v>6</v>
      </c>
      <c r="K38" s="99">
        <v>76</v>
      </c>
      <c r="L38" s="114">
        <v>6.5</v>
      </c>
      <c r="M38" s="99">
        <v>4.5999999999999996</v>
      </c>
      <c r="N38" s="99">
        <v>20.5</v>
      </c>
      <c r="O38" s="100">
        <v>46.9</v>
      </c>
      <c r="P38" s="101">
        <v>7</v>
      </c>
      <c r="Q38" s="102">
        <v>81</v>
      </c>
      <c r="R38" s="103">
        <v>8.3000000000000007</v>
      </c>
      <c r="S38" s="103">
        <v>6.8</v>
      </c>
      <c r="T38" s="103">
        <v>19.100000000000001</v>
      </c>
      <c r="U38" s="104">
        <v>49.2</v>
      </c>
      <c r="V38" s="101">
        <v>6</v>
      </c>
      <c r="W38" s="102">
        <v>76</v>
      </c>
      <c r="X38" s="103">
        <v>8.1999999999999993</v>
      </c>
      <c r="Y38" s="103">
        <v>5.5</v>
      </c>
      <c r="Z38" s="103">
        <v>18.7</v>
      </c>
      <c r="AA38" s="104">
        <v>48.099999999999994</v>
      </c>
    </row>
    <row r="39" spans="2:28" ht="15.75" thickBot="1">
      <c r="B39" s="32">
        <f t="shared" si="1"/>
        <v>25</v>
      </c>
      <c r="C39" s="56" t="s">
        <v>43</v>
      </c>
      <c r="D39" s="296">
        <v>4</v>
      </c>
      <c r="E39" s="88">
        <v>111</v>
      </c>
      <c r="F39" s="88">
        <v>5</v>
      </c>
      <c r="G39" s="88">
        <v>7</v>
      </c>
      <c r="H39" s="89">
        <v>-39</v>
      </c>
      <c r="I39" s="297">
        <v>35</v>
      </c>
      <c r="J39" s="115">
        <v>4</v>
      </c>
      <c r="K39" s="116">
        <v>119</v>
      </c>
      <c r="L39" s="116">
        <v>4.4000000000000004</v>
      </c>
      <c r="M39" s="116">
        <v>9.3000000000000007</v>
      </c>
      <c r="N39" s="116">
        <v>39.1</v>
      </c>
      <c r="O39" s="117">
        <v>35.9</v>
      </c>
      <c r="P39" s="118">
        <v>3</v>
      </c>
      <c r="Q39" s="119">
        <v>112</v>
      </c>
      <c r="R39" s="120">
        <v>5.8</v>
      </c>
      <c r="S39" s="120">
        <v>9.5</v>
      </c>
      <c r="T39" s="120">
        <v>39.6</v>
      </c>
      <c r="U39" s="121">
        <v>33.9</v>
      </c>
      <c r="V39" s="118">
        <v>2</v>
      </c>
      <c r="W39" s="119">
        <v>97</v>
      </c>
      <c r="X39" s="120">
        <v>3.8</v>
      </c>
      <c r="Y39" s="120">
        <v>7.7</v>
      </c>
      <c r="Z39" s="120">
        <v>41.7</v>
      </c>
      <c r="AA39" s="121">
        <v>32.6</v>
      </c>
    </row>
    <row r="40" spans="2:28" ht="30" customHeight="1" thickBot="1">
      <c r="B40" s="14"/>
      <c r="C40" s="15"/>
      <c r="D40" s="15"/>
      <c r="E40" s="15"/>
      <c r="F40" s="15"/>
      <c r="G40" s="15"/>
      <c r="H40" s="15"/>
      <c r="I40" s="15"/>
      <c r="J40" s="17"/>
      <c r="K40" s="17"/>
      <c r="L40" s="17"/>
      <c r="M40" s="17"/>
      <c r="N40" s="17"/>
      <c r="O40" s="18"/>
      <c r="P40" s="19"/>
      <c r="Q40" s="19"/>
      <c r="R40" s="20"/>
      <c r="S40" s="20"/>
      <c r="T40" s="20"/>
      <c r="U40" s="21"/>
      <c r="V40" s="19"/>
      <c r="W40" s="19"/>
      <c r="X40" s="20"/>
      <c r="Y40" s="20"/>
      <c r="Z40" s="20"/>
      <c r="AA40" s="21"/>
      <c r="AB40" s="22"/>
    </row>
    <row r="41" spans="2:28">
      <c r="B41" s="14"/>
      <c r="C41" s="237"/>
      <c r="D41" s="244">
        <v>2014</v>
      </c>
      <c r="E41" s="245"/>
      <c r="F41" s="245"/>
      <c r="G41" s="245"/>
      <c r="H41" s="245"/>
      <c r="I41" s="246"/>
      <c r="J41" s="245" t="str">
        <f>J29</f>
        <v>Vuosi 2013</v>
      </c>
      <c r="K41" s="245"/>
      <c r="L41" s="245"/>
      <c r="M41" s="245"/>
      <c r="N41" s="245"/>
      <c r="O41" s="246"/>
      <c r="P41" s="244" t="str">
        <f>P29</f>
        <v>Vuosi 2012</v>
      </c>
      <c r="Q41" s="245"/>
      <c r="R41" s="245"/>
      <c r="S41" s="245"/>
      <c r="T41" s="245"/>
      <c r="U41" s="246"/>
      <c r="V41" s="244" t="str">
        <f>V5</f>
        <v>Vuosi 2011</v>
      </c>
      <c r="W41" s="245"/>
      <c r="X41" s="245"/>
      <c r="Y41" s="245"/>
      <c r="Z41" s="245"/>
      <c r="AA41" s="246"/>
    </row>
    <row r="42" spans="2:28">
      <c r="B42" s="14"/>
      <c r="C42" s="237"/>
      <c r="D42" s="57" t="s">
        <v>6</v>
      </c>
      <c r="E42" s="37" t="s">
        <v>7</v>
      </c>
      <c r="F42" s="37" t="s">
        <v>8</v>
      </c>
      <c r="G42" s="37" t="s">
        <v>8</v>
      </c>
      <c r="H42" s="38" t="s">
        <v>9</v>
      </c>
      <c r="I42" s="58" t="s">
        <v>10</v>
      </c>
      <c r="J42" s="41" t="s">
        <v>6</v>
      </c>
      <c r="K42" s="41" t="s">
        <v>7</v>
      </c>
      <c r="L42" s="41" t="s">
        <v>8</v>
      </c>
      <c r="M42" s="41" t="s">
        <v>8</v>
      </c>
      <c r="N42" s="38" t="s">
        <v>9</v>
      </c>
      <c r="O42" s="58" t="s">
        <v>10</v>
      </c>
      <c r="P42" s="63" t="s">
        <v>6</v>
      </c>
      <c r="Q42" s="41" t="s">
        <v>7</v>
      </c>
      <c r="R42" s="41" t="s">
        <v>8</v>
      </c>
      <c r="S42" s="41" t="s">
        <v>8</v>
      </c>
      <c r="T42" s="38" t="s">
        <v>9</v>
      </c>
      <c r="U42" s="58" t="s">
        <v>10</v>
      </c>
      <c r="V42" s="57" t="s">
        <v>6</v>
      </c>
      <c r="W42" s="37" t="s">
        <v>7</v>
      </c>
      <c r="X42" s="37" t="s">
        <v>8</v>
      </c>
      <c r="Y42" s="37" t="s">
        <v>8</v>
      </c>
      <c r="Z42" s="38" t="s">
        <v>9</v>
      </c>
      <c r="AA42" s="58" t="s">
        <v>10</v>
      </c>
    </row>
    <row r="43" spans="2:28">
      <c r="B43" s="10"/>
      <c r="C43" s="270" t="s">
        <v>44</v>
      </c>
      <c r="D43" s="59" t="s">
        <v>12</v>
      </c>
      <c r="E43" s="39" t="s">
        <v>13</v>
      </c>
      <c r="F43" s="39" t="s">
        <v>14</v>
      </c>
      <c r="G43" s="39" t="s">
        <v>15</v>
      </c>
      <c r="H43" s="40" t="s">
        <v>16</v>
      </c>
      <c r="I43" s="60" t="s">
        <v>17</v>
      </c>
      <c r="J43" s="42" t="s">
        <v>12</v>
      </c>
      <c r="K43" s="42" t="s">
        <v>13</v>
      </c>
      <c r="L43" s="42" t="s">
        <v>14</v>
      </c>
      <c r="M43" s="42" t="s">
        <v>15</v>
      </c>
      <c r="N43" s="40" t="s">
        <v>16</v>
      </c>
      <c r="O43" s="60" t="s">
        <v>17</v>
      </c>
      <c r="P43" s="64" t="s">
        <v>12</v>
      </c>
      <c r="Q43" s="42" t="s">
        <v>13</v>
      </c>
      <c r="R43" s="42" t="s">
        <v>14</v>
      </c>
      <c r="S43" s="42" t="s">
        <v>15</v>
      </c>
      <c r="T43" s="40" t="s">
        <v>16</v>
      </c>
      <c r="U43" s="60" t="s">
        <v>17</v>
      </c>
      <c r="V43" s="59" t="s">
        <v>12</v>
      </c>
      <c r="W43" s="39" t="s">
        <v>13</v>
      </c>
      <c r="X43" s="39" t="s">
        <v>14</v>
      </c>
      <c r="Y43" s="39" t="s">
        <v>15</v>
      </c>
      <c r="Z43" s="40" t="s">
        <v>16</v>
      </c>
      <c r="AA43" s="60" t="s">
        <v>17</v>
      </c>
    </row>
    <row r="44" spans="2:28">
      <c r="B44" s="10"/>
      <c r="C44" s="271"/>
      <c r="D44" s="277" t="s">
        <v>81</v>
      </c>
      <c r="E44" s="274">
        <v>1000</v>
      </c>
      <c r="F44" s="273" t="s">
        <v>80</v>
      </c>
      <c r="G44" s="273" t="s">
        <v>80</v>
      </c>
      <c r="H44" s="275" t="s">
        <v>80</v>
      </c>
      <c r="I44" s="278" t="s">
        <v>80</v>
      </c>
      <c r="J44" s="276" t="s">
        <v>81</v>
      </c>
      <c r="K44" s="274">
        <v>1000</v>
      </c>
      <c r="L44" s="273" t="s">
        <v>80</v>
      </c>
      <c r="M44" s="273" t="s">
        <v>80</v>
      </c>
      <c r="N44" s="275" t="s">
        <v>80</v>
      </c>
      <c r="O44" s="278" t="s">
        <v>80</v>
      </c>
      <c r="P44" s="277" t="s">
        <v>81</v>
      </c>
      <c r="Q44" s="274">
        <v>1000</v>
      </c>
      <c r="R44" s="273" t="s">
        <v>80</v>
      </c>
      <c r="S44" s="273" t="s">
        <v>80</v>
      </c>
      <c r="T44" s="275" t="s">
        <v>80</v>
      </c>
      <c r="U44" s="278" t="s">
        <v>80</v>
      </c>
      <c r="V44" s="277" t="s">
        <v>81</v>
      </c>
      <c r="W44" s="274">
        <v>1000</v>
      </c>
      <c r="X44" s="273" t="s">
        <v>80</v>
      </c>
      <c r="Y44" s="273" t="s">
        <v>80</v>
      </c>
      <c r="Z44" s="275" t="s">
        <v>80</v>
      </c>
      <c r="AA44" s="278" t="s">
        <v>80</v>
      </c>
    </row>
    <row r="45" spans="2:28">
      <c r="B45" s="16">
        <v>26</v>
      </c>
      <c r="C45" s="61" t="s">
        <v>45</v>
      </c>
      <c r="D45" s="292">
        <v>3</v>
      </c>
      <c r="E45" s="77">
        <v>102</v>
      </c>
      <c r="F45" s="77">
        <v>3</v>
      </c>
      <c r="G45" s="77">
        <v>5</v>
      </c>
      <c r="H45" s="78">
        <v>-44</v>
      </c>
      <c r="I45" s="293">
        <v>33</v>
      </c>
      <c r="J45" s="90">
        <v>3</v>
      </c>
      <c r="K45" s="91">
        <v>101</v>
      </c>
      <c r="L45" s="91">
        <v>5.9</v>
      </c>
      <c r="M45" s="91">
        <v>5.6</v>
      </c>
      <c r="N45" s="91">
        <v>39.700000000000003</v>
      </c>
      <c r="O45" s="92">
        <v>31</v>
      </c>
      <c r="P45" s="221">
        <v>3</v>
      </c>
      <c r="Q45" s="222">
        <v>101</v>
      </c>
      <c r="R45" s="223">
        <v>5</v>
      </c>
      <c r="S45" s="223">
        <v>5.9</v>
      </c>
      <c r="T45" s="223">
        <v>43.5</v>
      </c>
      <c r="U45" s="96">
        <v>35.299999999999997</v>
      </c>
      <c r="V45" s="221">
        <v>2</v>
      </c>
      <c r="W45" s="222">
        <v>94</v>
      </c>
      <c r="X45" s="223">
        <v>6.4</v>
      </c>
      <c r="Y45" s="223">
        <v>6.2</v>
      </c>
      <c r="Z45" s="224">
        <v>43.4</v>
      </c>
      <c r="AA45" s="97">
        <v>34.200000000000003</v>
      </c>
    </row>
    <row r="46" spans="2:28">
      <c r="B46" s="43">
        <f t="shared" ref="B46:B53" si="2">1+B45</f>
        <v>27</v>
      </c>
      <c r="C46" s="62" t="s">
        <v>46</v>
      </c>
      <c r="D46" s="294">
        <v>3</v>
      </c>
      <c r="E46" s="79">
        <v>154</v>
      </c>
      <c r="F46" s="79">
        <v>4</v>
      </c>
      <c r="G46" s="79">
        <v>17</v>
      </c>
      <c r="H46" s="80">
        <v>-65</v>
      </c>
      <c r="I46" s="295">
        <v>18</v>
      </c>
      <c r="J46" s="98">
        <v>4</v>
      </c>
      <c r="K46" s="99">
        <v>140</v>
      </c>
      <c r="L46" s="99">
        <v>3</v>
      </c>
      <c r="M46" s="99">
        <v>18.100000000000001</v>
      </c>
      <c r="N46" s="99">
        <v>64.5</v>
      </c>
      <c r="O46" s="100">
        <v>12.4</v>
      </c>
      <c r="P46" s="225">
        <v>3</v>
      </c>
      <c r="Q46" s="226">
        <v>157</v>
      </c>
      <c r="R46" s="227">
        <v>4.4000000000000004</v>
      </c>
      <c r="S46" s="227">
        <v>20</v>
      </c>
      <c r="T46" s="227">
        <v>65</v>
      </c>
      <c r="U46" s="104">
        <v>17.3</v>
      </c>
      <c r="V46" s="225">
        <v>3</v>
      </c>
      <c r="W46" s="226">
        <v>161</v>
      </c>
      <c r="X46" s="227">
        <v>5.6</v>
      </c>
      <c r="Y46" s="227">
        <v>19.399999999999999</v>
      </c>
      <c r="Z46" s="228">
        <v>65.5</v>
      </c>
      <c r="AA46" s="105">
        <v>16.8</v>
      </c>
    </row>
    <row r="47" spans="2:28">
      <c r="B47" s="31">
        <f t="shared" si="2"/>
        <v>28</v>
      </c>
      <c r="C47" s="51" t="s">
        <v>47</v>
      </c>
      <c r="D47" s="292">
        <v>2</v>
      </c>
      <c r="E47" s="77">
        <v>168</v>
      </c>
      <c r="F47" s="77">
        <v>-2</v>
      </c>
      <c r="G47" s="77">
        <v>22</v>
      </c>
      <c r="H47" s="78">
        <v>-72</v>
      </c>
      <c r="I47" s="293">
        <v>15</v>
      </c>
      <c r="J47" s="106">
        <v>3</v>
      </c>
      <c r="K47" s="107">
        <v>208</v>
      </c>
      <c r="L47" s="107">
        <v>3.2</v>
      </c>
      <c r="M47" s="107">
        <v>19.2</v>
      </c>
      <c r="N47" s="107">
        <v>61.8</v>
      </c>
      <c r="O47" s="108">
        <v>13</v>
      </c>
      <c r="P47" s="229">
        <v>4</v>
      </c>
      <c r="Q47" s="230">
        <v>273</v>
      </c>
      <c r="R47" s="231">
        <v>1.8</v>
      </c>
      <c r="S47" s="231">
        <v>17.5</v>
      </c>
      <c r="T47" s="231">
        <v>71.900000000000006</v>
      </c>
      <c r="U47" s="112">
        <v>14</v>
      </c>
      <c r="V47" s="229">
        <v>3</v>
      </c>
      <c r="W47" s="230">
        <v>219</v>
      </c>
      <c r="X47" s="231">
        <v>1.4</v>
      </c>
      <c r="Y47" s="231">
        <v>16.2</v>
      </c>
      <c r="Z47" s="232">
        <v>73.400000000000006</v>
      </c>
      <c r="AA47" s="113">
        <v>12.3</v>
      </c>
    </row>
    <row r="48" spans="2:28">
      <c r="B48" s="30">
        <f t="shared" si="2"/>
        <v>29</v>
      </c>
      <c r="C48" s="55" t="s">
        <v>49</v>
      </c>
      <c r="D48" s="294">
        <v>4</v>
      </c>
      <c r="E48" s="79">
        <v>128</v>
      </c>
      <c r="F48" s="79">
        <v>7</v>
      </c>
      <c r="G48" s="79">
        <v>-1</v>
      </c>
      <c r="H48" s="80">
        <v>-65</v>
      </c>
      <c r="I48" s="295">
        <v>11</v>
      </c>
      <c r="J48" s="98">
        <v>3</v>
      </c>
      <c r="K48" s="99">
        <v>143</v>
      </c>
      <c r="L48" s="114">
        <v>1.1000000000000001</v>
      </c>
      <c r="M48" s="99">
        <v>1.2</v>
      </c>
      <c r="N48" s="99">
        <v>72.3</v>
      </c>
      <c r="O48" s="100">
        <v>11.9</v>
      </c>
      <c r="P48" s="225">
        <v>2</v>
      </c>
      <c r="Q48" s="226">
        <v>155</v>
      </c>
      <c r="R48" s="227">
        <v>2.2999999999999998</v>
      </c>
      <c r="S48" s="227">
        <v>0</v>
      </c>
      <c r="T48" s="227">
        <v>73.900000000000006</v>
      </c>
      <c r="U48" s="104">
        <v>11.7</v>
      </c>
      <c r="V48" s="225">
        <v>2</v>
      </c>
      <c r="W48" s="226">
        <v>158</v>
      </c>
      <c r="X48" s="227">
        <v>2.7</v>
      </c>
      <c r="Y48" s="227">
        <v>1</v>
      </c>
      <c r="Z48" s="228">
        <v>74.2</v>
      </c>
      <c r="AA48" s="105">
        <v>11.100000000000001</v>
      </c>
    </row>
    <row r="49" spans="2:28">
      <c r="B49" s="31">
        <f t="shared" si="2"/>
        <v>30</v>
      </c>
      <c r="C49" s="51" t="s">
        <v>48</v>
      </c>
      <c r="D49" s="292">
        <v>6</v>
      </c>
      <c r="E49" s="77">
        <v>176</v>
      </c>
      <c r="F49" s="77"/>
      <c r="G49" s="77">
        <v>0</v>
      </c>
      <c r="H49" s="78"/>
      <c r="I49" s="306"/>
      <c r="J49" s="106">
        <v>6</v>
      </c>
      <c r="K49" s="107">
        <v>214</v>
      </c>
      <c r="L49" s="107">
        <v>1.8</v>
      </c>
      <c r="M49" s="107">
        <v>1.1000000000000001</v>
      </c>
      <c r="N49" s="107"/>
      <c r="O49" s="108"/>
      <c r="P49" s="229">
        <v>7</v>
      </c>
      <c r="Q49" s="230">
        <v>205</v>
      </c>
      <c r="R49" s="231">
        <v>1.9</v>
      </c>
      <c r="S49" s="231">
        <v>0.9</v>
      </c>
      <c r="T49" s="231" t="s">
        <v>24</v>
      </c>
      <c r="U49" s="112" t="s">
        <v>24</v>
      </c>
      <c r="V49" s="229">
        <v>6</v>
      </c>
      <c r="W49" s="230">
        <v>194</v>
      </c>
      <c r="X49" s="231">
        <v>3.2</v>
      </c>
      <c r="Y49" s="231">
        <v>1.2</v>
      </c>
      <c r="Z49" s="232" t="s">
        <v>24</v>
      </c>
      <c r="AA49" s="113" t="s">
        <v>24</v>
      </c>
    </row>
    <row r="50" spans="2:28">
      <c r="B50" s="30">
        <f t="shared" si="2"/>
        <v>31</v>
      </c>
      <c r="C50" s="55" t="s">
        <v>50</v>
      </c>
      <c r="D50" s="294">
        <v>1</v>
      </c>
      <c r="E50" s="79">
        <v>78</v>
      </c>
      <c r="F50" s="79">
        <v>-1</v>
      </c>
      <c r="G50" s="79">
        <v>34</v>
      </c>
      <c r="H50" s="80">
        <v>-48</v>
      </c>
      <c r="I50" s="295">
        <v>27</v>
      </c>
      <c r="J50" s="98">
        <v>1</v>
      </c>
      <c r="K50" s="99">
        <v>80</v>
      </c>
      <c r="L50" s="99">
        <v>-1.2</v>
      </c>
      <c r="M50" s="99">
        <v>41.4</v>
      </c>
      <c r="N50" s="99">
        <v>47.8</v>
      </c>
      <c r="O50" s="100">
        <v>32.200000000000003</v>
      </c>
      <c r="P50" s="225">
        <v>1</v>
      </c>
      <c r="Q50" s="226">
        <v>71</v>
      </c>
      <c r="R50" s="227">
        <v>-2.4</v>
      </c>
      <c r="S50" s="227">
        <v>36.9</v>
      </c>
      <c r="T50" s="227">
        <v>47.8</v>
      </c>
      <c r="U50" s="104">
        <v>32.6</v>
      </c>
      <c r="V50" s="225">
        <v>1</v>
      </c>
      <c r="W50" s="226">
        <v>56</v>
      </c>
      <c r="X50" s="227">
        <v>-9.6</v>
      </c>
      <c r="Y50" s="227">
        <v>34.799999999999997</v>
      </c>
      <c r="Z50" s="228">
        <v>48.6</v>
      </c>
      <c r="AA50" s="105">
        <v>30.9</v>
      </c>
    </row>
    <row r="51" spans="2:28">
      <c r="B51" s="31">
        <f t="shared" si="2"/>
        <v>32</v>
      </c>
      <c r="C51" s="51" t="s">
        <v>51</v>
      </c>
      <c r="D51" s="292">
        <v>4</v>
      </c>
      <c r="E51" s="77">
        <v>208</v>
      </c>
      <c r="F51" s="77">
        <v>0</v>
      </c>
      <c r="G51" s="77">
        <v>16</v>
      </c>
      <c r="H51" s="78">
        <v>-68</v>
      </c>
      <c r="I51" s="293">
        <v>14</v>
      </c>
      <c r="J51" s="106">
        <v>3</v>
      </c>
      <c r="K51" s="107">
        <v>191</v>
      </c>
      <c r="L51" s="107">
        <v>3.7</v>
      </c>
      <c r="M51" s="107">
        <v>12.3</v>
      </c>
      <c r="N51" s="107">
        <v>58.6</v>
      </c>
      <c r="O51" s="108">
        <v>13.1</v>
      </c>
      <c r="P51" s="229">
        <v>3</v>
      </c>
      <c r="Q51" s="230">
        <v>190</v>
      </c>
      <c r="R51" s="231">
        <v>2.7</v>
      </c>
      <c r="S51" s="231">
        <v>13.9</v>
      </c>
      <c r="T51" s="231">
        <v>68.599999999999994</v>
      </c>
      <c r="U51" s="112">
        <v>15.1</v>
      </c>
      <c r="V51" s="229">
        <v>3</v>
      </c>
      <c r="W51" s="230">
        <v>175</v>
      </c>
      <c r="X51" s="231">
        <v>3.4</v>
      </c>
      <c r="Y51" s="231">
        <v>12.6</v>
      </c>
      <c r="Z51" s="232">
        <v>67.400000000000006</v>
      </c>
      <c r="AA51" s="113">
        <v>15.6</v>
      </c>
    </row>
    <row r="52" spans="2:28">
      <c r="B52" s="30">
        <f t="shared" si="2"/>
        <v>33</v>
      </c>
      <c r="C52" s="55" t="s">
        <v>52</v>
      </c>
      <c r="D52" s="294">
        <v>2</v>
      </c>
      <c r="E52" s="79">
        <v>87</v>
      </c>
      <c r="F52" s="79">
        <v>2</v>
      </c>
      <c r="G52" s="79">
        <v>1</v>
      </c>
      <c r="H52" s="80">
        <v>-49</v>
      </c>
      <c r="I52" s="295">
        <v>31</v>
      </c>
      <c r="J52" s="98">
        <v>2</v>
      </c>
      <c r="K52" s="99">
        <v>87</v>
      </c>
      <c r="L52" s="99">
        <v>2.8</v>
      </c>
      <c r="M52" s="99">
        <v>2.6</v>
      </c>
      <c r="N52" s="99">
        <v>51.8</v>
      </c>
      <c r="O52" s="100">
        <v>32.5</v>
      </c>
      <c r="P52" s="225">
        <v>2</v>
      </c>
      <c r="Q52" s="226">
        <v>77</v>
      </c>
      <c r="R52" s="227">
        <v>-3.1</v>
      </c>
      <c r="S52" s="227">
        <v>3.6</v>
      </c>
      <c r="T52" s="227">
        <v>49.6</v>
      </c>
      <c r="U52" s="104">
        <v>34.9</v>
      </c>
      <c r="V52" s="225">
        <v>2</v>
      </c>
      <c r="W52" s="226">
        <v>70</v>
      </c>
      <c r="X52" s="227">
        <v>1.9</v>
      </c>
      <c r="Y52" s="227">
        <v>2.8</v>
      </c>
      <c r="Z52" s="228">
        <v>49.8</v>
      </c>
      <c r="AA52" s="105">
        <v>32.9</v>
      </c>
    </row>
    <row r="53" spans="2:28" ht="15.75" thickBot="1">
      <c r="B53" s="32">
        <f t="shared" si="2"/>
        <v>34</v>
      </c>
      <c r="C53" s="56" t="s">
        <v>76</v>
      </c>
      <c r="D53" s="296">
        <v>2</v>
      </c>
      <c r="E53" s="88">
        <v>62</v>
      </c>
      <c r="F53" s="88">
        <v>4</v>
      </c>
      <c r="G53" s="88">
        <v>9</v>
      </c>
      <c r="H53" s="89">
        <v>-36</v>
      </c>
      <c r="I53" s="297">
        <v>38</v>
      </c>
      <c r="J53" s="115">
        <v>1</v>
      </c>
      <c r="K53" s="116">
        <v>61</v>
      </c>
      <c r="L53" s="116">
        <v>6.4</v>
      </c>
      <c r="M53" s="116">
        <v>12.1</v>
      </c>
      <c r="N53" s="116">
        <v>26.1</v>
      </c>
      <c r="O53" s="117">
        <v>47.5</v>
      </c>
      <c r="P53" s="233">
        <v>2</v>
      </c>
      <c r="Q53" s="234">
        <v>64</v>
      </c>
      <c r="R53" s="235">
        <v>6.2</v>
      </c>
      <c r="S53" s="235">
        <v>9.9</v>
      </c>
      <c r="T53" s="235">
        <v>36.200000000000003</v>
      </c>
      <c r="U53" s="121">
        <v>43</v>
      </c>
      <c r="V53" s="233">
        <v>1</v>
      </c>
      <c r="W53" s="234">
        <v>54</v>
      </c>
      <c r="X53" s="235">
        <v>1.8</v>
      </c>
      <c r="Y53" s="235">
        <v>8.6</v>
      </c>
      <c r="Z53" s="236">
        <v>36.4</v>
      </c>
      <c r="AA53" s="122">
        <v>40.5</v>
      </c>
    </row>
    <row r="54" spans="2:28" ht="30" customHeight="1" thickBot="1">
      <c r="B54" s="14"/>
      <c r="C54" s="15"/>
      <c r="D54" s="15"/>
      <c r="E54" s="15"/>
      <c r="F54" s="15"/>
      <c r="G54" s="15"/>
      <c r="H54" s="15"/>
      <c r="I54" s="15"/>
      <c r="J54" s="17"/>
      <c r="K54" s="17"/>
      <c r="L54" s="17"/>
      <c r="M54" s="17"/>
      <c r="N54" s="17"/>
      <c r="O54" s="18"/>
      <c r="P54" s="19"/>
      <c r="Q54" s="19"/>
      <c r="R54" s="20"/>
      <c r="S54" s="20"/>
      <c r="T54" s="20"/>
      <c r="U54" s="21"/>
      <c r="V54" s="19"/>
      <c r="W54" s="19"/>
      <c r="X54" s="20"/>
      <c r="Y54" s="20"/>
      <c r="Z54" s="20"/>
      <c r="AA54" s="21"/>
      <c r="AB54" s="22"/>
    </row>
    <row r="55" spans="2:28">
      <c r="B55" s="10"/>
      <c r="C55" s="11"/>
      <c r="D55" s="244">
        <v>2014</v>
      </c>
      <c r="E55" s="245"/>
      <c r="F55" s="245"/>
      <c r="G55" s="245"/>
      <c r="H55" s="245"/>
      <c r="I55" s="246"/>
      <c r="J55" s="244" t="str">
        <f>J41</f>
        <v>Vuosi 2013</v>
      </c>
      <c r="K55" s="245"/>
      <c r="L55" s="245"/>
      <c r="M55" s="245"/>
      <c r="N55" s="245"/>
      <c r="O55" s="246"/>
      <c r="P55" s="244" t="str">
        <f>P41</f>
        <v>Vuosi 2012</v>
      </c>
      <c r="Q55" s="245"/>
      <c r="R55" s="245"/>
      <c r="S55" s="245"/>
      <c r="T55" s="245"/>
      <c r="U55" s="246"/>
      <c r="V55" s="247" t="str">
        <f>V5</f>
        <v>Vuosi 2011</v>
      </c>
      <c r="W55" s="248"/>
      <c r="X55" s="248"/>
      <c r="Y55" s="248"/>
      <c r="Z55" s="248"/>
      <c r="AA55" s="249"/>
    </row>
    <row r="56" spans="2:28">
      <c r="B56" s="10"/>
      <c r="C56" s="11"/>
      <c r="D56" s="57" t="s">
        <v>6</v>
      </c>
      <c r="E56" s="37" t="s">
        <v>7</v>
      </c>
      <c r="F56" s="37" t="s">
        <v>8</v>
      </c>
      <c r="G56" s="37" t="s">
        <v>8</v>
      </c>
      <c r="H56" s="38" t="s">
        <v>9</v>
      </c>
      <c r="I56" s="58" t="s">
        <v>10</v>
      </c>
      <c r="J56" s="57" t="s">
        <v>6</v>
      </c>
      <c r="K56" s="37" t="s">
        <v>7</v>
      </c>
      <c r="L56" s="37" t="s">
        <v>8</v>
      </c>
      <c r="M56" s="37" t="s">
        <v>8</v>
      </c>
      <c r="N56" s="38" t="s">
        <v>9</v>
      </c>
      <c r="O56" s="58" t="s">
        <v>10</v>
      </c>
      <c r="P56" s="57" t="s">
        <v>6</v>
      </c>
      <c r="Q56" s="37" t="s">
        <v>7</v>
      </c>
      <c r="R56" s="37" t="s">
        <v>8</v>
      </c>
      <c r="S56" s="37" t="s">
        <v>8</v>
      </c>
      <c r="T56" s="38" t="s">
        <v>9</v>
      </c>
      <c r="U56" s="58" t="s">
        <v>10</v>
      </c>
      <c r="V56" s="57" t="s">
        <v>6</v>
      </c>
      <c r="W56" s="37" t="s">
        <v>7</v>
      </c>
      <c r="X56" s="37" t="s">
        <v>8</v>
      </c>
      <c r="Y56" s="37" t="s">
        <v>8</v>
      </c>
      <c r="Z56" s="38" t="s">
        <v>9</v>
      </c>
      <c r="AA56" s="58" t="s">
        <v>10</v>
      </c>
    </row>
    <row r="57" spans="2:28">
      <c r="B57" s="10"/>
      <c r="C57" s="270" t="s">
        <v>53</v>
      </c>
      <c r="D57" s="59" t="s">
        <v>12</v>
      </c>
      <c r="E57" s="39" t="s">
        <v>13</v>
      </c>
      <c r="F57" s="39" t="s">
        <v>14</v>
      </c>
      <c r="G57" s="39" t="s">
        <v>15</v>
      </c>
      <c r="H57" s="40" t="s">
        <v>16</v>
      </c>
      <c r="I57" s="60" t="s">
        <v>17</v>
      </c>
      <c r="J57" s="59" t="s">
        <v>12</v>
      </c>
      <c r="K57" s="39" t="s">
        <v>13</v>
      </c>
      <c r="L57" s="39" t="s">
        <v>14</v>
      </c>
      <c r="M57" s="39" t="s">
        <v>15</v>
      </c>
      <c r="N57" s="40" t="s">
        <v>16</v>
      </c>
      <c r="O57" s="60" t="s">
        <v>17</v>
      </c>
      <c r="P57" s="59" t="s">
        <v>12</v>
      </c>
      <c r="Q57" s="39" t="s">
        <v>13</v>
      </c>
      <c r="R57" s="39" t="s">
        <v>14</v>
      </c>
      <c r="S57" s="39" t="s">
        <v>15</v>
      </c>
      <c r="T57" s="40" t="s">
        <v>16</v>
      </c>
      <c r="U57" s="60" t="s">
        <v>17</v>
      </c>
      <c r="V57" s="59" t="s">
        <v>12</v>
      </c>
      <c r="W57" s="39" t="s">
        <v>13</v>
      </c>
      <c r="X57" s="39" t="s">
        <v>14</v>
      </c>
      <c r="Y57" s="39" t="s">
        <v>15</v>
      </c>
      <c r="Z57" s="40" t="s">
        <v>16</v>
      </c>
      <c r="AA57" s="60" t="s">
        <v>17</v>
      </c>
    </row>
    <row r="58" spans="2:28">
      <c r="B58" s="10"/>
      <c r="C58" s="271"/>
      <c r="D58" s="277" t="s">
        <v>81</v>
      </c>
      <c r="E58" s="274">
        <v>1000</v>
      </c>
      <c r="F58" s="273" t="s">
        <v>80</v>
      </c>
      <c r="G58" s="273" t="s">
        <v>80</v>
      </c>
      <c r="H58" s="275" t="s">
        <v>80</v>
      </c>
      <c r="I58" s="278" t="s">
        <v>80</v>
      </c>
      <c r="J58" s="277" t="s">
        <v>81</v>
      </c>
      <c r="K58" s="274">
        <v>1000</v>
      </c>
      <c r="L58" s="273" t="s">
        <v>80</v>
      </c>
      <c r="M58" s="273" t="s">
        <v>80</v>
      </c>
      <c r="N58" s="275" t="s">
        <v>80</v>
      </c>
      <c r="O58" s="278" t="s">
        <v>80</v>
      </c>
      <c r="P58" s="277" t="s">
        <v>81</v>
      </c>
      <c r="Q58" s="274">
        <v>1000</v>
      </c>
      <c r="R58" s="273" t="s">
        <v>80</v>
      </c>
      <c r="S58" s="273" t="s">
        <v>80</v>
      </c>
      <c r="T58" s="275" t="s">
        <v>80</v>
      </c>
      <c r="U58" s="278" t="s">
        <v>80</v>
      </c>
      <c r="V58" s="277" t="s">
        <v>81</v>
      </c>
      <c r="W58" s="274">
        <v>1000</v>
      </c>
      <c r="X58" s="273" t="s">
        <v>80</v>
      </c>
      <c r="Y58" s="273" t="s">
        <v>80</v>
      </c>
      <c r="Z58" s="275" t="s">
        <v>80</v>
      </c>
      <c r="AA58" s="278" t="s">
        <v>80</v>
      </c>
    </row>
    <row r="59" spans="2:28">
      <c r="B59" s="16">
        <v>35</v>
      </c>
      <c r="C59" s="65" t="s">
        <v>54</v>
      </c>
      <c r="D59" s="292">
        <v>6</v>
      </c>
      <c r="E59" s="77">
        <v>82</v>
      </c>
      <c r="F59" s="77">
        <v>11</v>
      </c>
      <c r="G59" s="77">
        <v>0.5</v>
      </c>
      <c r="H59" s="74">
        <v>-24</v>
      </c>
      <c r="I59" s="293">
        <v>32</v>
      </c>
      <c r="J59" s="302">
        <v>6</v>
      </c>
      <c r="K59" s="124">
        <v>96</v>
      </c>
      <c r="L59" s="124">
        <v>12.9</v>
      </c>
      <c r="M59" s="124">
        <v>0.4</v>
      </c>
      <c r="N59" s="124">
        <v>25.6</v>
      </c>
      <c r="O59" s="125">
        <v>27.6</v>
      </c>
      <c r="P59" s="126">
        <v>5</v>
      </c>
      <c r="Q59" s="127">
        <v>87</v>
      </c>
      <c r="R59" s="128">
        <v>12.6</v>
      </c>
      <c r="S59" s="128">
        <v>0.2</v>
      </c>
      <c r="T59" s="128">
        <v>24.1</v>
      </c>
      <c r="U59" s="129">
        <v>28.299999999999997</v>
      </c>
      <c r="V59" s="126">
        <v>5</v>
      </c>
      <c r="W59" s="127">
        <v>84</v>
      </c>
      <c r="X59" s="128">
        <v>13.2</v>
      </c>
      <c r="Y59" s="128">
        <v>0</v>
      </c>
      <c r="Z59" s="130">
        <v>22.8</v>
      </c>
      <c r="AA59" s="131">
        <v>28.4</v>
      </c>
    </row>
    <row r="60" spans="2:28" s="9" customFormat="1">
      <c r="B60" s="44">
        <f t="shared" ref="B60:B76" si="3">1+B59</f>
        <v>36</v>
      </c>
      <c r="C60" s="66" t="s">
        <v>55</v>
      </c>
      <c r="D60" s="294">
        <v>4</v>
      </c>
      <c r="E60" s="79">
        <v>116</v>
      </c>
      <c r="F60" s="79">
        <v>11</v>
      </c>
      <c r="G60" s="79">
        <v>4</v>
      </c>
      <c r="H60" s="75">
        <v>-29</v>
      </c>
      <c r="I60" s="295">
        <v>28</v>
      </c>
      <c r="J60" s="303">
        <v>3</v>
      </c>
      <c r="K60" s="132">
        <v>117</v>
      </c>
      <c r="L60" s="132">
        <v>12</v>
      </c>
      <c r="M60" s="132">
        <v>3.8</v>
      </c>
      <c r="N60" s="132">
        <v>25.9</v>
      </c>
      <c r="O60" s="133">
        <v>26.7</v>
      </c>
      <c r="P60" s="134">
        <v>3</v>
      </c>
      <c r="Q60" s="135">
        <v>112</v>
      </c>
      <c r="R60" s="136">
        <v>10.6</v>
      </c>
      <c r="S60" s="136">
        <v>3.1</v>
      </c>
      <c r="T60" s="136">
        <v>29.8</v>
      </c>
      <c r="U60" s="137">
        <v>27.7</v>
      </c>
      <c r="V60" s="134">
        <v>3</v>
      </c>
      <c r="W60" s="135">
        <v>111</v>
      </c>
      <c r="X60" s="136">
        <v>11.3</v>
      </c>
      <c r="Y60" s="136">
        <v>2.8</v>
      </c>
      <c r="Z60" s="138">
        <v>27.8</v>
      </c>
      <c r="AA60" s="139">
        <v>27.9</v>
      </c>
    </row>
    <row r="61" spans="2:28">
      <c r="B61" s="31">
        <f t="shared" si="3"/>
        <v>37</v>
      </c>
      <c r="C61" s="50" t="s">
        <v>56</v>
      </c>
      <c r="D61" s="292">
        <v>8</v>
      </c>
      <c r="E61" s="77">
        <v>93</v>
      </c>
      <c r="F61" s="77">
        <v>3</v>
      </c>
      <c r="G61" s="77">
        <v>0</v>
      </c>
      <c r="H61" s="74">
        <v>-22</v>
      </c>
      <c r="I61" s="293">
        <v>27</v>
      </c>
      <c r="J61" s="304">
        <v>8</v>
      </c>
      <c r="K61" s="140">
        <v>89</v>
      </c>
      <c r="L61" s="141">
        <v>6.4</v>
      </c>
      <c r="M61" s="140">
        <v>-0.6</v>
      </c>
      <c r="N61" s="140">
        <v>17</v>
      </c>
      <c r="O61" s="142">
        <v>18.3</v>
      </c>
      <c r="P61" s="143">
        <v>7</v>
      </c>
      <c r="Q61" s="144">
        <v>88</v>
      </c>
      <c r="R61" s="145">
        <v>7.2</v>
      </c>
      <c r="S61" s="145">
        <v>0</v>
      </c>
      <c r="T61" s="145">
        <v>19.8</v>
      </c>
      <c r="U61" s="146">
        <v>26.9</v>
      </c>
      <c r="V61" s="143">
        <v>7</v>
      </c>
      <c r="W61" s="144">
        <v>89</v>
      </c>
      <c r="X61" s="145">
        <v>6</v>
      </c>
      <c r="Y61" s="145">
        <v>0</v>
      </c>
      <c r="Z61" s="147">
        <v>21.1</v>
      </c>
      <c r="AA61" s="148">
        <v>27.2</v>
      </c>
    </row>
    <row r="62" spans="2:28" s="9" customFormat="1">
      <c r="B62" s="45">
        <f t="shared" si="3"/>
        <v>38</v>
      </c>
      <c r="C62" s="67" t="s">
        <v>57</v>
      </c>
      <c r="D62" s="294">
        <v>4</v>
      </c>
      <c r="E62" s="79">
        <v>80</v>
      </c>
      <c r="F62" s="79">
        <v>3</v>
      </c>
      <c r="G62" s="79">
        <v>0</v>
      </c>
      <c r="H62" s="75">
        <v>-36</v>
      </c>
      <c r="I62" s="295">
        <v>30</v>
      </c>
      <c r="J62" s="303">
        <v>4</v>
      </c>
      <c r="K62" s="132">
        <v>81</v>
      </c>
      <c r="L62" s="132">
        <v>4.7</v>
      </c>
      <c r="M62" s="132">
        <v>0.4</v>
      </c>
      <c r="N62" s="132">
        <v>36.200000000000003</v>
      </c>
      <c r="O62" s="133">
        <v>26</v>
      </c>
      <c r="P62" s="134">
        <v>4</v>
      </c>
      <c r="Q62" s="135">
        <v>80</v>
      </c>
      <c r="R62" s="136">
        <v>5.6</v>
      </c>
      <c r="S62" s="136">
        <v>0.4</v>
      </c>
      <c r="T62" s="136">
        <v>36</v>
      </c>
      <c r="U62" s="137">
        <v>30.1</v>
      </c>
      <c r="V62" s="134">
        <v>4</v>
      </c>
      <c r="W62" s="135">
        <v>80</v>
      </c>
      <c r="X62" s="136">
        <v>5.7</v>
      </c>
      <c r="Y62" s="136">
        <v>0.5</v>
      </c>
      <c r="Z62" s="138">
        <v>35.9</v>
      </c>
      <c r="AA62" s="139">
        <v>29.1</v>
      </c>
    </row>
    <row r="63" spans="2:28">
      <c r="B63" s="31">
        <f t="shared" si="3"/>
        <v>39</v>
      </c>
      <c r="C63" s="50" t="s">
        <v>58</v>
      </c>
      <c r="D63" s="292">
        <v>3</v>
      </c>
      <c r="E63" s="77">
        <v>71</v>
      </c>
      <c r="F63" s="77">
        <v>3</v>
      </c>
      <c r="G63" s="77">
        <v>0</v>
      </c>
      <c r="H63" s="74">
        <v>-44</v>
      </c>
      <c r="I63" s="293">
        <v>27</v>
      </c>
      <c r="J63" s="305">
        <v>3</v>
      </c>
      <c r="K63" s="149">
        <v>70</v>
      </c>
      <c r="L63" s="149">
        <v>4.4000000000000004</v>
      </c>
      <c r="M63" s="149">
        <v>0</v>
      </c>
      <c r="N63" s="149">
        <v>40.299999999999997</v>
      </c>
      <c r="O63" s="150">
        <v>24.7</v>
      </c>
      <c r="P63" s="151">
        <v>3</v>
      </c>
      <c r="Q63" s="152">
        <v>72</v>
      </c>
      <c r="R63" s="153">
        <v>4.0999999999999996</v>
      </c>
      <c r="S63" s="153">
        <v>0.4</v>
      </c>
      <c r="T63" s="153">
        <v>43.5</v>
      </c>
      <c r="U63" s="154">
        <v>27.5</v>
      </c>
      <c r="V63" s="151">
        <v>3</v>
      </c>
      <c r="W63" s="152">
        <v>68</v>
      </c>
      <c r="X63" s="153">
        <v>4.5999999999999996</v>
      </c>
      <c r="Y63" s="153">
        <v>0.2</v>
      </c>
      <c r="Z63" s="155">
        <v>43.5</v>
      </c>
      <c r="AA63" s="156">
        <v>26.299999999999997</v>
      </c>
    </row>
    <row r="64" spans="2:28" s="9" customFormat="1">
      <c r="B64" s="45">
        <f t="shared" si="3"/>
        <v>40</v>
      </c>
      <c r="C64" s="67" t="s">
        <v>61</v>
      </c>
      <c r="D64" s="294">
        <v>2</v>
      </c>
      <c r="E64" s="79">
        <v>59</v>
      </c>
      <c r="F64" s="79">
        <v>3</v>
      </c>
      <c r="G64" s="79">
        <v>2</v>
      </c>
      <c r="H64" s="75">
        <v>-45</v>
      </c>
      <c r="I64" s="295">
        <f>24+7</f>
        <v>31</v>
      </c>
      <c r="J64" s="303">
        <v>2</v>
      </c>
      <c r="K64" s="132">
        <v>62</v>
      </c>
      <c r="L64" s="132">
        <v>-4.8</v>
      </c>
      <c r="M64" s="132">
        <v>1.8</v>
      </c>
      <c r="N64" s="132">
        <v>40.200000000000003</v>
      </c>
      <c r="O64" s="133">
        <v>24.9</v>
      </c>
      <c r="P64" s="134">
        <v>2</v>
      </c>
      <c r="Q64" s="135">
        <v>73</v>
      </c>
      <c r="R64" s="136">
        <v>1.2</v>
      </c>
      <c r="S64" s="136">
        <v>0.9</v>
      </c>
      <c r="T64" s="136">
        <v>35.700000000000003</v>
      </c>
      <c r="U64" s="137">
        <v>37.200000000000003</v>
      </c>
      <c r="V64" s="134">
        <v>2</v>
      </c>
      <c r="W64" s="135">
        <v>54</v>
      </c>
      <c r="X64" s="136">
        <v>3.2</v>
      </c>
      <c r="Y64" s="136">
        <v>0</v>
      </c>
      <c r="Z64" s="138">
        <v>36.4</v>
      </c>
      <c r="AA64" s="139">
        <v>34.700000000000003</v>
      </c>
    </row>
    <row r="65" spans="2:27">
      <c r="B65" s="31">
        <f t="shared" si="3"/>
        <v>41</v>
      </c>
      <c r="C65" s="50" t="s">
        <v>60</v>
      </c>
      <c r="D65" s="298">
        <v>6</v>
      </c>
      <c r="E65" s="157">
        <v>82</v>
      </c>
      <c r="F65" s="157">
        <v>-1</v>
      </c>
      <c r="G65" s="157">
        <v>0.5</v>
      </c>
      <c r="H65" s="158">
        <v>-39</v>
      </c>
      <c r="I65" s="299"/>
      <c r="J65" s="305">
        <v>4</v>
      </c>
      <c r="K65" s="149">
        <v>91</v>
      </c>
      <c r="L65" s="159">
        <v>0</v>
      </c>
      <c r="M65" s="149">
        <v>3.7</v>
      </c>
      <c r="N65" s="149">
        <v>39</v>
      </c>
      <c r="O65" s="150">
        <v>32.299999999999997</v>
      </c>
      <c r="P65" s="151">
        <v>3</v>
      </c>
      <c r="Q65" s="152">
        <v>83</v>
      </c>
      <c r="R65" s="153">
        <v>5.6</v>
      </c>
      <c r="S65" s="153">
        <v>3</v>
      </c>
      <c r="T65" s="153">
        <v>39.9</v>
      </c>
      <c r="U65" s="154">
        <v>36.200000000000003</v>
      </c>
      <c r="V65" s="151">
        <v>3</v>
      </c>
      <c r="W65" s="152">
        <v>71</v>
      </c>
      <c r="X65" s="153">
        <v>7</v>
      </c>
      <c r="Y65" s="153">
        <v>2.2000000000000002</v>
      </c>
      <c r="Z65" s="155">
        <v>40.700000000000003</v>
      </c>
      <c r="AA65" s="156">
        <v>35.299999999999997</v>
      </c>
    </row>
    <row r="66" spans="2:27" s="9" customFormat="1">
      <c r="B66" s="45">
        <f t="shared" si="3"/>
        <v>42</v>
      </c>
      <c r="C66" s="67" t="s">
        <v>59</v>
      </c>
      <c r="D66" s="294">
        <v>2</v>
      </c>
      <c r="E66" s="79">
        <v>57</v>
      </c>
      <c r="F66" s="79">
        <v>6</v>
      </c>
      <c r="G66" s="79">
        <v>0</v>
      </c>
      <c r="H66" s="75">
        <v>-34</v>
      </c>
      <c r="I66" s="295">
        <v>35</v>
      </c>
      <c r="J66" s="303">
        <v>3</v>
      </c>
      <c r="K66" s="132">
        <v>60</v>
      </c>
      <c r="L66" s="132">
        <v>1.3</v>
      </c>
      <c r="M66" s="132">
        <v>0</v>
      </c>
      <c r="N66" s="160">
        <v>35</v>
      </c>
      <c r="O66" s="133">
        <v>32.9</v>
      </c>
      <c r="P66" s="134">
        <v>3</v>
      </c>
      <c r="Q66" s="135">
        <v>57</v>
      </c>
      <c r="R66" s="136">
        <v>1.2</v>
      </c>
      <c r="S66" s="136">
        <v>0.3</v>
      </c>
      <c r="T66" s="136">
        <v>44.4</v>
      </c>
      <c r="U66" s="137">
        <v>32.299999999999997</v>
      </c>
      <c r="V66" s="134">
        <v>2</v>
      </c>
      <c r="W66" s="135">
        <v>56</v>
      </c>
      <c r="X66" s="136">
        <v>3.5</v>
      </c>
      <c r="Y66" s="136">
        <v>1.1000000000000001</v>
      </c>
      <c r="Z66" s="138">
        <v>43.4</v>
      </c>
      <c r="AA66" s="139">
        <v>31</v>
      </c>
    </row>
    <row r="67" spans="2:27">
      <c r="B67" s="31">
        <f t="shared" si="3"/>
        <v>43</v>
      </c>
      <c r="C67" s="50" t="s">
        <v>62</v>
      </c>
      <c r="D67" s="292">
        <v>4</v>
      </c>
      <c r="E67" s="77">
        <v>53</v>
      </c>
      <c r="F67" s="77">
        <v>9</v>
      </c>
      <c r="G67" s="77">
        <v>7</v>
      </c>
      <c r="H67" s="74">
        <v>-15</v>
      </c>
      <c r="I67" s="293">
        <v>38</v>
      </c>
      <c r="J67" s="305">
        <v>4</v>
      </c>
      <c r="K67" s="149">
        <v>57</v>
      </c>
      <c r="L67" s="149">
        <v>2.6</v>
      </c>
      <c r="M67" s="149">
        <v>6.9</v>
      </c>
      <c r="N67" s="149">
        <v>0.4</v>
      </c>
      <c r="O67" s="150">
        <v>30.4</v>
      </c>
      <c r="P67" s="151">
        <v>4</v>
      </c>
      <c r="Q67" s="152">
        <v>58</v>
      </c>
      <c r="R67" s="153">
        <v>3.4</v>
      </c>
      <c r="S67" s="153">
        <v>7.9</v>
      </c>
      <c r="T67" s="153">
        <v>16.600000000000001</v>
      </c>
      <c r="U67" s="154">
        <v>44.4</v>
      </c>
      <c r="V67" s="151">
        <v>4</v>
      </c>
      <c r="W67" s="152">
        <v>62</v>
      </c>
      <c r="X67" s="153">
        <v>4.4000000000000004</v>
      </c>
      <c r="Y67" s="153">
        <v>8.5</v>
      </c>
      <c r="Z67" s="155">
        <v>20.5</v>
      </c>
      <c r="AA67" s="156">
        <v>40.6</v>
      </c>
    </row>
    <row r="68" spans="2:27" s="9" customFormat="1">
      <c r="B68" s="45">
        <f t="shared" si="3"/>
        <v>44</v>
      </c>
      <c r="C68" s="67" t="s">
        <v>63</v>
      </c>
      <c r="D68" s="294">
        <v>3</v>
      </c>
      <c r="E68" s="79">
        <v>59</v>
      </c>
      <c r="F68" s="79">
        <v>10</v>
      </c>
      <c r="G68" s="79">
        <v>7</v>
      </c>
      <c r="H68" s="75">
        <v>-5</v>
      </c>
      <c r="I68" s="295">
        <v>58</v>
      </c>
      <c r="J68" s="303">
        <v>3</v>
      </c>
      <c r="K68" s="132">
        <v>58</v>
      </c>
      <c r="L68" s="132">
        <v>8.3000000000000007</v>
      </c>
      <c r="M68" s="160">
        <v>7.8</v>
      </c>
      <c r="N68" s="160">
        <v>0</v>
      </c>
      <c r="O68" s="161">
        <v>50.8</v>
      </c>
      <c r="P68" s="134">
        <v>3</v>
      </c>
      <c r="Q68" s="135">
        <v>52</v>
      </c>
      <c r="R68" s="136">
        <v>10</v>
      </c>
      <c r="S68" s="136">
        <v>7.5</v>
      </c>
      <c r="T68" s="136">
        <v>4.8</v>
      </c>
      <c r="U68" s="137">
        <v>59</v>
      </c>
      <c r="V68" s="134">
        <v>2</v>
      </c>
      <c r="W68" s="135">
        <v>50</v>
      </c>
      <c r="X68" s="136">
        <v>11.8</v>
      </c>
      <c r="Y68" s="136">
        <v>6.5</v>
      </c>
      <c r="Z68" s="138">
        <v>5.5</v>
      </c>
      <c r="AA68" s="139">
        <v>57.3</v>
      </c>
    </row>
    <row r="69" spans="2:27">
      <c r="B69" s="31">
        <f t="shared" si="3"/>
        <v>45</v>
      </c>
      <c r="C69" s="50" t="s">
        <v>64</v>
      </c>
      <c r="D69" s="292">
        <v>3</v>
      </c>
      <c r="E69" s="77">
        <v>85</v>
      </c>
      <c r="F69" s="77">
        <v>7</v>
      </c>
      <c r="G69" s="77">
        <v>9</v>
      </c>
      <c r="H69" s="243">
        <v>13</v>
      </c>
      <c r="I69" s="293">
        <v>38</v>
      </c>
      <c r="J69" s="305">
        <v>4</v>
      </c>
      <c r="K69" s="149">
        <v>86</v>
      </c>
      <c r="L69" s="149">
        <v>7</v>
      </c>
      <c r="M69" s="159">
        <v>9.8000000000000007</v>
      </c>
      <c r="N69" s="159">
        <v>12</v>
      </c>
      <c r="O69" s="162">
        <v>17.8</v>
      </c>
      <c r="P69" s="151">
        <v>3</v>
      </c>
      <c r="Q69" s="152">
        <v>79</v>
      </c>
      <c r="R69" s="153">
        <v>6.2</v>
      </c>
      <c r="S69" s="153">
        <v>8</v>
      </c>
      <c r="T69" s="153">
        <v>25.3</v>
      </c>
      <c r="U69" s="154">
        <v>35.200000000000003</v>
      </c>
      <c r="V69" s="151">
        <v>3</v>
      </c>
      <c r="W69" s="152">
        <v>77</v>
      </c>
      <c r="X69" s="153">
        <v>7.7</v>
      </c>
      <c r="Y69" s="153">
        <v>8.3000000000000007</v>
      </c>
      <c r="Z69" s="155">
        <v>12</v>
      </c>
      <c r="AA69" s="156">
        <v>36.700000000000003</v>
      </c>
    </row>
    <row r="70" spans="2:27" s="9" customFormat="1">
      <c r="B70" s="45">
        <f t="shared" si="3"/>
        <v>46</v>
      </c>
      <c r="C70" s="67" t="s">
        <v>65</v>
      </c>
      <c r="D70" s="294">
        <v>2</v>
      </c>
      <c r="E70" s="79">
        <v>62</v>
      </c>
      <c r="F70" s="79">
        <v>4</v>
      </c>
      <c r="G70" s="79">
        <v>5</v>
      </c>
      <c r="H70" s="75">
        <v>-32</v>
      </c>
      <c r="I70" s="295">
        <v>34</v>
      </c>
      <c r="J70" s="303">
        <v>2</v>
      </c>
      <c r="K70" s="132">
        <v>62</v>
      </c>
      <c r="L70" s="132">
        <v>2.6</v>
      </c>
      <c r="M70" s="132">
        <v>3.9</v>
      </c>
      <c r="N70" s="132">
        <v>3.2</v>
      </c>
      <c r="O70" s="133">
        <v>17.600000000000001</v>
      </c>
      <c r="P70" s="134">
        <v>2</v>
      </c>
      <c r="Q70" s="135">
        <v>60</v>
      </c>
      <c r="R70" s="136">
        <v>4.5999999999999996</v>
      </c>
      <c r="S70" s="136">
        <v>4.7</v>
      </c>
      <c r="T70" s="136">
        <v>30</v>
      </c>
      <c r="U70" s="137">
        <v>32</v>
      </c>
      <c r="V70" s="134">
        <v>2</v>
      </c>
      <c r="W70" s="135">
        <v>56</v>
      </c>
      <c r="X70" s="136">
        <v>5.5</v>
      </c>
      <c r="Y70" s="136">
        <v>4.4000000000000004</v>
      </c>
      <c r="Z70" s="138">
        <v>26.7</v>
      </c>
      <c r="AA70" s="139">
        <v>32.700000000000003</v>
      </c>
    </row>
    <row r="71" spans="2:27">
      <c r="B71" s="31">
        <f t="shared" si="3"/>
        <v>47</v>
      </c>
      <c r="C71" s="50" t="s">
        <v>66</v>
      </c>
      <c r="D71" s="292">
        <v>3</v>
      </c>
      <c r="E71" s="77">
        <v>62</v>
      </c>
      <c r="F71" s="77">
        <v>7</v>
      </c>
      <c r="G71" s="77">
        <v>2</v>
      </c>
      <c r="H71" s="74">
        <v>-14</v>
      </c>
      <c r="I71" s="293">
        <v>44</v>
      </c>
      <c r="J71" s="305">
        <v>2</v>
      </c>
      <c r="K71" s="149">
        <v>61</v>
      </c>
      <c r="L71" s="149">
        <v>13.8</v>
      </c>
      <c r="M71" s="149">
        <v>2.1</v>
      </c>
      <c r="N71" s="149">
        <v>6.3</v>
      </c>
      <c r="O71" s="150">
        <v>32.5</v>
      </c>
      <c r="P71" s="151">
        <v>3</v>
      </c>
      <c r="Q71" s="152">
        <v>59</v>
      </c>
      <c r="R71" s="153">
        <v>12.3</v>
      </c>
      <c r="S71" s="153">
        <v>2.8</v>
      </c>
      <c r="T71" s="153">
        <v>15.1</v>
      </c>
      <c r="U71" s="154">
        <v>41.4</v>
      </c>
      <c r="V71" s="151">
        <v>2</v>
      </c>
      <c r="W71" s="152">
        <v>57</v>
      </c>
      <c r="X71" s="153">
        <v>13.1</v>
      </c>
      <c r="Y71" s="153">
        <v>0.5</v>
      </c>
      <c r="Z71" s="155">
        <v>14</v>
      </c>
      <c r="AA71" s="156">
        <v>39.700000000000003</v>
      </c>
    </row>
    <row r="72" spans="2:27" s="9" customFormat="1">
      <c r="B72" s="45">
        <f t="shared" si="3"/>
        <v>48</v>
      </c>
      <c r="C72" s="67" t="s">
        <v>67</v>
      </c>
      <c r="D72" s="294">
        <v>2</v>
      </c>
      <c r="E72" s="79">
        <v>48</v>
      </c>
      <c r="F72" s="79">
        <v>8</v>
      </c>
      <c r="G72" s="79">
        <v>2.5</v>
      </c>
      <c r="H72" s="75">
        <v>-10</v>
      </c>
      <c r="I72" s="295">
        <v>53</v>
      </c>
      <c r="J72" s="303">
        <v>2</v>
      </c>
      <c r="K72" s="132">
        <v>52</v>
      </c>
      <c r="L72" s="132">
        <v>11.5</v>
      </c>
      <c r="M72" s="160">
        <v>2.2000000000000002</v>
      </c>
      <c r="N72" s="132">
        <v>2.2000000000000002</v>
      </c>
      <c r="O72" s="133">
        <v>42.1</v>
      </c>
      <c r="P72" s="134">
        <v>2</v>
      </c>
      <c r="Q72" s="135">
        <v>52</v>
      </c>
      <c r="R72" s="136">
        <v>11</v>
      </c>
      <c r="S72" s="136">
        <v>2.1</v>
      </c>
      <c r="T72" s="136">
        <v>10</v>
      </c>
      <c r="U72" s="137">
        <v>51</v>
      </c>
      <c r="V72" s="134">
        <v>1</v>
      </c>
      <c r="W72" s="135">
        <v>46</v>
      </c>
      <c r="X72" s="136">
        <v>13.8</v>
      </c>
      <c r="Y72" s="136">
        <v>1.4</v>
      </c>
      <c r="Z72" s="138">
        <v>9.6</v>
      </c>
      <c r="AA72" s="139">
        <v>48.8</v>
      </c>
    </row>
    <row r="73" spans="2:27">
      <c r="B73" s="31">
        <f t="shared" si="3"/>
        <v>49</v>
      </c>
      <c r="C73" s="50" t="s">
        <v>68</v>
      </c>
      <c r="D73" s="292">
        <v>3</v>
      </c>
      <c r="E73" s="77">
        <v>86</v>
      </c>
      <c r="F73" s="77">
        <v>8</v>
      </c>
      <c r="G73" s="77">
        <v>2</v>
      </c>
      <c r="H73" s="74">
        <v>-27</v>
      </c>
      <c r="I73" s="293">
        <v>35</v>
      </c>
      <c r="J73" s="305">
        <v>2</v>
      </c>
      <c r="K73" s="149">
        <v>66</v>
      </c>
      <c r="L73" s="149">
        <v>8.3000000000000007</v>
      </c>
      <c r="M73" s="149">
        <v>0</v>
      </c>
      <c r="N73" s="149">
        <v>16.3</v>
      </c>
      <c r="O73" s="150">
        <v>22.9</v>
      </c>
      <c r="P73" s="151">
        <v>2</v>
      </c>
      <c r="Q73" s="152">
        <v>74</v>
      </c>
      <c r="R73" s="153">
        <v>8.1</v>
      </c>
      <c r="S73" s="153">
        <v>0.2</v>
      </c>
      <c r="T73" s="153">
        <v>24.5</v>
      </c>
      <c r="U73" s="154">
        <v>32.1</v>
      </c>
      <c r="V73" s="151">
        <v>2</v>
      </c>
      <c r="W73" s="152">
        <v>71</v>
      </c>
      <c r="X73" s="153">
        <v>13</v>
      </c>
      <c r="Y73" s="153">
        <v>2.6</v>
      </c>
      <c r="Z73" s="155">
        <v>24.3</v>
      </c>
      <c r="AA73" s="156">
        <v>30.1</v>
      </c>
    </row>
    <row r="74" spans="2:27" s="9" customFormat="1">
      <c r="B74" s="45">
        <f t="shared" si="3"/>
        <v>50</v>
      </c>
      <c r="C74" s="67" t="s">
        <v>69</v>
      </c>
      <c r="D74" s="294">
        <v>2</v>
      </c>
      <c r="E74" s="79">
        <v>56</v>
      </c>
      <c r="F74" s="79">
        <v>12</v>
      </c>
      <c r="G74" s="79">
        <v>4.5</v>
      </c>
      <c r="H74" s="75">
        <v>-3</v>
      </c>
      <c r="I74" s="295">
        <f>29+21</f>
        <v>50</v>
      </c>
      <c r="J74" s="303">
        <v>3</v>
      </c>
      <c r="K74" s="132">
        <v>54</v>
      </c>
      <c r="L74" s="132">
        <v>9.9</v>
      </c>
      <c r="M74" s="132">
        <v>3.8</v>
      </c>
      <c r="N74" s="132">
        <v>1.2</v>
      </c>
      <c r="O74" s="133">
        <v>51.4</v>
      </c>
      <c r="P74" s="134">
        <v>2</v>
      </c>
      <c r="Q74" s="135">
        <v>55</v>
      </c>
      <c r="R74" s="136">
        <v>9</v>
      </c>
      <c r="S74" s="136">
        <v>5</v>
      </c>
      <c r="T74" s="136">
        <v>3.9</v>
      </c>
      <c r="U74" s="137">
        <v>54.2</v>
      </c>
      <c r="V74" s="163">
        <v>1</v>
      </c>
      <c r="W74" s="132">
        <v>51</v>
      </c>
      <c r="X74" s="132">
        <v>13.2</v>
      </c>
      <c r="Y74" s="132">
        <v>3.6</v>
      </c>
      <c r="Z74" s="164">
        <v>3.8</v>
      </c>
      <c r="AA74" s="165">
        <v>52.5</v>
      </c>
    </row>
    <row r="75" spans="2:27">
      <c r="B75" s="31">
        <f t="shared" si="3"/>
        <v>51</v>
      </c>
      <c r="C75" s="50" t="s">
        <v>70</v>
      </c>
      <c r="D75" s="292">
        <v>14</v>
      </c>
      <c r="E75" s="77">
        <v>54</v>
      </c>
      <c r="F75" s="77">
        <v>5</v>
      </c>
      <c r="G75" s="77">
        <v>6</v>
      </c>
      <c r="H75" s="74">
        <v>-7</v>
      </c>
      <c r="I75" s="293">
        <v>63</v>
      </c>
      <c r="J75" s="305">
        <v>14</v>
      </c>
      <c r="K75" s="149">
        <v>58</v>
      </c>
      <c r="L75" s="149">
        <v>8.6</v>
      </c>
      <c r="M75" s="149">
        <v>6.6</v>
      </c>
      <c r="N75" s="149">
        <v>5.7</v>
      </c>
      <c r="O75" s="150">
        <v>57.3</v>
      </c>
      <c r="P75" s="151">
        <v>15</v>
      </c>
      <c r="Q75" s="152">
        <v>57</v>
      </c>
      <c r="R75" s="153">
        <v>10.7</v>
      </c>
      <c r="S75" s="153">
        <v>6.5</v>
      </c>
      <c r="T75" s="153">
        <v>6.7</v>
      </c>
      <c r="U75" s="154">
        <v>59.9</v>
      </c>
      <c r="V75" s="166">
        <v>13</v>
      </c>
      <c r="W75" s="167">
        <v>53</v>
      </c>
      <c r="X75" s="168">
        <v>9.3000000000000007</v>
      </c>
      <c r="Y75" s="168">
        <v>6.6</v>
      </c>
      <c r="Z75" s="169">
        <v>10</v>
      </c>
      <c r="AA75" s="170">
        <v>57</v>
      </c>
    </row>
    <row r="76" spans="2:27" s="9" customFormat="1" ht="15.75" thickBot="1">
      <c r="B76" s="46">
        <f t="shared" si="3"/>
        <v>52</v>
      </c>
      <c r="C76" s="68" t="s">
        <v>71</v>
      </c>
      <c r="D76" s="300">
        <v>1</v>
      </c>
      <c r="E76" s="81">
        <v>44</v>
      </c>
      <c r="F76" s="81">
        <v>4</v>
      </c>
      <c r="G76" s="81">
        <v>5</v>
      </c>
      <c r="H76" s="76">
        <v>-17</v>
      </c>
      <c r="I76" s="301">
        <f>17+31</f>
        <v>48</v>
      </c>
      <c r="J76" s="174">
        <v>1</v>
      </c>
      <c r="K76" s="171">
        <v>42</v>
      </c>
      <c r="L76" s="172">
        <v>1</v>
      </c>
      <c r="M76" s="172">
        <v>4.7</v>
      </c>
      <c r="N76" s="172">
        <v>14.6</v>
      </c>
      <c r="O76" s="173">
        <v>54.2</v>
      </c>
      <c r="P76" s="174">
        <v>1</v>
      </c>
      <c r="Q76" s="175">
        <v>41</v>
      </c>
      <c r="R76" s="172">
        <v>4</v>
      </c>
      <c r="S76" s="172">
        <v>5.0999999999999996</v>
      </c>
      <c r="T76" s="172">
        <v>17.100000000000001</v>
      </c>
      <c r="U76" s="176">
        <v>58.8</v>
      </c>
      <c r="V76" s="174">
        <v>0.9</v>
      </c>
      <c r="W76" s="175">
        <v>37</v>
      </c>
      <c r="X76" s="172">
        <v>6.5</v>
      </c>
      <c r="Y76" s="172">
        <v>4.5</v>
      </c>
      <c r="Z76" s="177">
        <v>16.899999999999999</v>
      </c>
      <c r="AA76" s="178">
        <v>53.1</v>
      </c>
    </row>
    <row r="77" spans="2:27" ht="22.5" customHeight="1">
      <c r="D77" s="70"/>
      <c r="E77" s="70"/>
      <c r="F77" s="72"/>
      <c r="Y77" s="250" t="s">
        <v>72</v>
      </c>
      <c r="Z77" s="250"/>
      <c r="AA77" s="250"/>
    </row>
    <row r="78" spans="2:27">
      <c r="C78" s="71"/>
      <c r="D78" s="69"/>
      <c r="E78" s="69"/>
      <c r="F78" s="69"/>
    </row>
    <row r="79" spans="2:27">
      <c r="C79" s="71"/>
      <c r="D79" s="69"/>
      <c r="E79" s="69"/>
      <c r="F79" s="69"/>
    </row>
    <row r="80" spans="2:27">
      <c r="C80" s="71"/>
      <c r="D80" s="69"/>
      <c r="E80" s="69"/>
      <c r="F80" s="69"/>
    </row>
    <row r="81" spans="3:6">
      <c r="C81" s="71"/>
      <c r="D81" s="69"/>
      <c r="E81" s="69"/>
      <c r="F81" s="69"/>
    </row>
    <row r="82" spans="3:6">
      <c r="C82" s="71"/>
      <c r="D82" s="69"/>
      <c r="E82" s="69"/>
      <c r="F82" s="69"/>
    </row>
    <row r="83" spans="3:6">
      <c r="C83" s="71"/>
      <c r="D83" s="69"/>
      <c r="E83" s="69"/>
      <c r="F83" s="69"/>
    </row>
    <row r="84" spans="3:6">
      <c r="C84" s="71"/>
      <c r="D84" s="73"/>
      <c r="E84" s="73"/>
      <c r="F84" s="73"/>
    </row>
    <row r="85" spans="3:6">
      <c r="C85" s="71"/>
      <c r="D85" s="69"/>
      <c r="E85" s="69"/>
      <c r="F85" s="69"/>
    </row>
    <row r="86" spans="3:6">
      <c r="C86" s="71"/>
      <c r="D86" s="69"/>
      <c r="E86" s="69"/>
      <c r="F86" s="69"/>
    </row>
    <row r="87" spans="3:6">
      <c r="C87" s="71"/>
      <c r="D87" s="69"/>
      <c r="E87" s="69"/>
      <c r="F87" s="69"/>
    </row>
  </sheetData>
  <sheetProtection password="9675" sheet="1" objects="1" scenarios="1" selectLockedCells="1"/>
  <mergeCells count="30">
    <mergeCell ref="C31:C32"/>
    <mergeCell ref="C43:C44"/>
    <mergeCell ref="C57:C58"/>
    <mergeCell ref="B6:B8"/>
    <mergeCell ref="J5:O5"/>
    <mergeCell ref="P5:U5"/>
    <mergeCell ref="V5:AA5"/>
    <mergeCell ref="J6:M6"/>
    <mergeCell ref="N6:O6"/>
    <mergeCell ref="P6:S6"/>
    <mergeCell ref="T6:U6"/>
    <mergeCell ref="V6:Y6"/>
    <mergeCell ref="Z6:AA6"/>
    <mergeCell ref="H6:I6"/>
    <mergeCell ref="D6:G6"/>
    <mergeCell ref="D5:I5"/>
    <mergeCell ref="C8:C9"/>
    <mergeCell ref="V55:AA55"/>
    <mergeCell ref="Y77:AA77"/>
    <mergeCell ref="J29:O29"/>
    <mergeCell ref="P29:U29"/>
    <mergeCell ref="V29:AA29"/>
    <mergeCell ref="J41:O41"/>
    <mergeCell ref="P41:U41"/>
    <mergeCell ref="V41:AA41"/>
    <mergeCell ref="D29:I29"/>
    <mergeCell ref="D41:I41"/>
    <mergeCell ref="D55:I55"/>
    <mergeCell ref="J55:O55"/>
    <mergeCell ref="P55:U55"/>
  </mergeCells>
  <printOptions horizontalCentered="1"/>
  <pageMargins left="0.25" right="0.25" top="0.75" bottom="0.75" header="0.3" footer="0.3"/>
  <pageSetup paperSize="9" scale="75" firstPageNumber="0" orientation="landscape" verticalDpi="300" r:id="rId1"/>
  <headerFooter alignWithMargins="0"/>
  <rowBreaks count="1" manualBreakCount="1">
    <brk id="4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Tunnusluvut</vt:lpstr>
      <vt:lpstr>Tunnusluvut!Excel_BuiltIn_Print_Titles</vt:lpstr>
      <vt:lpstr>Tunnusluvut!Tulostusalue</vt:lpstr>
      <vt:lpstr>Tunnusluvut!Tulostusotsikot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Yritystulkki tilastot</dc:title>
  <dc:subject>Tilastot</dc:subject>
  <dc:creator>Yritystulkki</dc:creator>
  <cp:lastModifiedBy>Yritystulkki</cp:lastModifiedBy>
  <cp:lastPrinted>2016-11-24T07:03:23Z</cp:lastPrinted>
  <dcterms:created xsi:type="dcterms:W3CDTF">2015-11-23T13:10:19Z</dcterms:created>
  <dcterms:modified xsi:type="dcterms:W3CDTF">2017-03-03T11:30:48Z</dcterms:modified>
</cp:coreProperties>
</file>