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13_ncr:1_{9094F1C7-08B3-4B87-8FD7-5F9BE9948617}"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<sst xmlns="http://schemas.openxmlformats.org/spreadsheetml/2006/main" count="217" uniqueCount="117">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</sst>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7">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6" fillId="2" borderId="0" xfId="0" applyFont="1" applyFill="1" applyAlignment="1" applyProtection="1">
      <alignment vertical="center"/>
      <protection locked="0"/>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35" fillId="6" borderId="0" xfId="1" applyFont="1" applyFill="1" applyAlignment="1" applyProtection="1">
      <alignment horizontal="center" vertical="center"/>
      <protection hidden="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3" fillId="3" borderId="19" xfId="1" applyFont="1" applyFill="1" applyBorder="1" applyAlignment="1">
      <alignment horizontal="left" vertical="center"/>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9" fillId="3" borderId="16" xfId="1" applyNumberFormat="1" applyFont="1" applyFill="1" applyBorder="1" applyAlignment="1">
      <alignment horizontal="right" indent="1"/>
    </xf>
    <xf numFmtId="168" fontId="29" fillId="3" borderId="0" xfId="1" applyNumberFormat="1" applyFont="1" applyFill="1" applyAlignment="1">
      <alignment horizontal="right" indent="1"/>
    </xf>
    <xf numFmtId="0" fontId="22" fillId="6" borderId="0" xfId="1" applyFont="1" applyFill="1" applyAlignment="1" applyProtection="1">
      <alignment horizontal="center" vertical="center"/>
      <protection hidden="1"/>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4" fillId="3" borderId="19" xfId="1" applyFont="1" applyFill="1" applyBorder="1" applyAlignment="1">
      <alignment horizontal="left" vertical="center"/>
    </xf>
    <xf numFmtId="0" fontId="14" fillId="0" borderId="0" xfId="1" applyFont="1" applyAlignment="1">
      <alignment horizontal="left" vertical="center"/>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10"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168" fontId="29" fillId="3" borderId="17" xfId="1" applyNumberFormat="1" applyFont="1" applyFill="1" applyBorder="1" applyAlignment="1">
      <alignment horizontal="right" indent="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6" fillId="0" borderId="0" xfId="1" applyAlignment="1" applyProtection="1">
      <alignment horizontal="left"/>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103416</xdr:rowOff>
    </xdr:from>
    <xdr:to>
      <xdr:col>2</xdr:col>
      <xdr:colOff>507055</xdr:colOff>
      <xdr:row>60</xdr:row>
      <xdr:rowOff>147394</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23716"/>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8</xdr:col>
      <xdr:colOff>108857</xdr:colOff>
      <xdr:row>3</xdr:row>
      <xdr:rowOff>38098</xdr:rowOff>
    </xdr:from>
    <xdr:to>
      <xdr:col>9</xdr:col>
      <xdr:colOff>1040678</xdr:colOff>
      <xdr:row>5</xdr:row>
      <xdr:rowOff>50507</xdr:rowOff>
    </xdr:to>
    <xdr:pic>
      <xdr:nvPicPr>
        <xdr:cNvPr id="5" name="Kuva 4">
          <a:extLst>
            <a:ext uri="{FF2B5EF4-FFF2-40B4-BE49-F238E27FC236}">
              <a16:creationId xmlns:a16="http://schemas.microsoft.com/office/drawing/2014/main" id="{DD66AB6D-84BF-DC6A-1B96-21C5A5824E5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10843" y="805541"/>
          <a:ext cx="1829892" cy="3661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55"/>
      <c r="J4" s="255"/>
      <c r="K4" s="83"/>
      <c r="L4" s="6" t="s">
        <v>47</v>
      </c>
      <c r="M4" s="6"/>
      <c r="N4" s="6"/>
      <c r="O4" s="6"/>
      <c r="P4" s="6"/>
      <c r="Q4" s="6"/>
      <c r="R4" s="6"/>
      <c r="S4" s="1"/>
      <c r="T4" s="12"/>
    </row>
    <row r="5" spans="2:20" ht="12.75" customHeight="1">
      <c r="B5" s="21"/>
      <c r="C5" s="21"/>
      <c r="D5" s="21"/>
      <c r="E5" s="21"/>
      <c r="F5" s="21"/>
      <c r="G5" s="42"/>
      <c r="H5" s="198"/>
      <c r="I5" s="255"/>
      <c r="J5" s="255"/>
      <c r="K5" s="83"/>
      <c r="L5" s="7"/>
      <c r="M5" s="6"/>
      <c r="N5" s="6"/>
      <c r="O5" s="6"/>
      <c r="P5" s="245"/>
      <c r="Q5" s="245"/>
      <c r="R5" s="245"/>
      <c r="S5" s="245"/>
      <c r="T5" s="245"/>
    </row>
    <row r="6" spans="2:20" ht="12.75" customHeight="1">
      <c r="B6" s="253" t="s">
        <v>46</v>
      </c>
      <c r="C6" s="253"/>
      <c r="D6" s="23"/>
      <c r="E6" s="23"/>
      <c r="F6" s="23"/>
      <c r="G6" s="24"/>
      <c r="H6" s="198"/>
      <c r="I6" s="255"/>
      <c r="J6" s="255"/>
      <c r="K6" s="17"/>
      <c r="L6" s="246" t="s">
        <v>46</v>
      </c>
      <c r="M6" s="246"/>
      <c r="N6" s="7"/>
      <c r="O6" s="7"/>
      <c r="P6" s="7"/>
      <c r="Q6" s="11"/>
      <c r="R6" s="11"/>
      <c r="S6" s="11"/>
      <c r="T6" s="11"/>
    </row>
    <row r="7" spans="2:20" ht="13.4" customHeight="1">
      <c r="B7" s="250"/>
      <c r="C7" s="250"/>
      <c r="D7" s="250"/>
      <c r="E7" s="250"/>
      <c r="F7" s="250"/>
      <c r="G7" s="23"/>
      <c r="H7" s="196"/>
      <c r="I7" s="256"/>
      <c r="J7" s="256"/>
      <c r="K7" s="17"/>
      <c r="L7" s="247">
        <f>B7</f>
        <v>0</v>
      </c>
      <c r="M7" s="247"/>
      <c r="N7" s="247"/>
      <c r="O7" s="247"/>
      <c r="P7" s="247"/>
      <c r="Q7" s="7"/>
      <c r="R7" s="6"/>
      <c r="S7" s="8"/>
      <c r="T7" s="8"/>
    </row>
    <row r="8" spans="2:20" ht="17.25" customHeight="1">
      <c r="B8" s="26" t="s">
        <v>42</v>
      </c>
      <c r="C8" s="27"/>
      <c r="D8" s="17"/>
      <c r="H8" s="197"/>
      <c r="I8" s="197"/>
      <c r="J8" s="197"/>
      <c r="K8" s="17"/>
      <c r="L8" s="13" t="s">
        <v>42</v>
      </c>
      <c r="M8" s="14"/>
      <c r="N8" s="5"/>
      <c r="O8" s="5"/>
      <c r="P8" s="5"/>
      <c r="Q8" s="5"/>
      <c r="R8" s="172" t="s">
        <v>43</v>
      </c>
      <c r="S8" s="254"/>
      <c r="T8" s="254"/>
    </row>
    <row r="9" spans="2:20" ht="13.4" customHeight="1">
      <c r="B9" s="250"/>
      <c r="C9" s="250"/>
      <c r="D9" s="250"/>
      <c r="E9" s="250"/>
      <c r="F9" s="250"/>
      <c r="J9" s="82"/>
      <c r="K9" s="17"/>
      <c r="L9" s="247">
        <f>B9</f>
        <v>0</v>
      </c>
      <c r="M9" s="247"/>
      <c r="N9" s="247"/>
      <c r="O9" s="247"/>
      <c r="P9" s="247"/>
      <c r="Q9" s="41"/>
      <c r="R9" s="173">
        <f>J61</f>
        <v>0</v>
      </c>
      <c r="S9" s="174"/>
      <c r="T9" s="174"/>
    </row>
    <row r="10" spans="2:20" ht="18" customHeight="1">
      <c r="B10" s="251" t="s">
        <v>87</v>
      </c>
      <c r="C10" s="251"/>
      <c r="D10" s="21"/>
      <c r="E10" s="21"/>
      <c r="F10" s="21"/>
      <c r="G10" s="21"/>
      <c r="H10" s="21"/>
      <c r="I10" s="17"/>
      <c r="J10" s="17"/>
      <c r="K10" s="17"/>
      <c r="L10" s="248"/>
      <c r="M10" s="248"/>
      <c r="N10" s="6"/>
      <c r="O10" s="6"/>
      <c r="P10" s="6"/>
      <c r="Q10" s="6"/>
      <c r="R10" s="6"/>
      <c r="S10" s="5"/>
      <c r="T10" s="5"/>
    </row>
    <row r="11" spans="2:20" ht="13.4" customHeight="1">
      <c r="B11" s="257"/>
      <c r="C11" s="258"/>
      <c r="D11" s="258"/>
      <c r="E11" s="258"/>
      <c r="F11" s="258"/>
      <c r="G11" s="258"/>
      <c r="H11" s="258"/>
      <c r="I11" s="258"/>
      <c r="J11" s="258"/>
      <c r="K11" s="17"/>
      <c r="L11" s="252"/>
      <c r="M11" s="252"/>
      <c r="N11" s="252"/>
      <c r="O11" s="252"/>
      <c r="P11" s="252"/>
      <c r="Q11" s="252"/>
      <c r="R11" s="252"/>
      <c r="S11" s="252"/>
      <c r="T11" s="252"/>
    </row>
    <row r="12" spans="2:20" ht="13.4" customHeight="1">
      <c r="B12" s="259"/>
      <c r="C12" s="260"/>
      <c r="D12" s="260"/>
      <c r="E12" s="260"/>
      <c r="F12" s="260"/>
      <c r="G12" s="260"/>
      <c r="H12" s="260"/>
      <c r="I12" s="260"/>
      <c r="J12" s="260"/>
      <c r="K12" s="17"/>
      <c r="L12" s="249"/>
      <c r="M12" s="249"/>
      <c r="N12" s="249"/>
      <c r="O12" s="249"/>
      <c r="P12" s="249"/>
      <c r="Q12" s="249"/>
      <c r="R12" s="249"/>
      <c r="S12" s="249"/>
      <c r="T12" s="249"/>
    </row>
    <row r="13" spans="2:20" ht="13.4" customHeight="1">
      <c r="B13" s="259"/>
      <c r="C13" s="260"/>
      <c r="D13" s="260"/>
      <c r="E13" s="260"/>
      <c r="F13" s="260"/>
      <c r="G13" s="260"/>
      <c r="H13" s="260"/>
      <c r="I13" s="260"/>
      <c r="J13" s="260"/>
      <c r="K13" s="17"/>
      <c r="L13" s="249" t="s">
        <v>15</v>
      </c>
      <c r="M13" s="249"/>
      <c r="N13" s="249"/>
      <c r="O13" s="249"/>
      <c r="P13" s="249"/>
      <c r="Q13" s="249"/>
      <c r="R13" s="249"/>
      <c r="S13" s="249"/>
      <c r="T13" s="249"/>
    </row>
    <row r="14" spans="2:20" ht="13.4" customHeight="1">
      <c r="B14" s="259"/>
      <c r="C14" s="260"/>
      <c r="D14" s="260"/>
      <c r="E14" s="260"/>
      <c r="F14" s="260"/>
      <c r="G14" s="260"/>
      <c r="H14" s="260"/>
      <c r="I14" s="260"/>
      <c r="J14" s="260"/>
      <c r="K14" s="17"/>
      <c r="L14" s="249"/>
      <c r="M14" s="249"/>
      <c r="N14" s="249"/>
      <c r="O14" s="249"/>
      <c r="P14" s="249"/>
      <c r="Q14" s="249"/>
      <c r="R14" s="249"/>
      <c r="S14" s="249"/>
      <c r="T14" s="249"/>
    </row>
    <row r="15" spans="2:20" ht="12.75" customHeight="1">
      <c r="B15" s="29"/>
      <c r="C15" s="30"/>
      <c r="D15" s="208"/>
      <c r="E15" s="208"/>
      <c r="F15" s="208"/>
      <c r="G15" s="208"/>
      <c r="H15" s="208"/>
      <c r="I15" s="208"/>
      <c r="J15" s="208"/>
      <c r="K15" s="17"/>
      <c r="L15" s="68"/>
      <c r="M15" s="68"/>
      <c r="N15" s="68"/>
      <c r="O15" s="68"/>
      <c r="P15" s="68"/>
      <c r="Q15" s="68"/>
      <c r="R15" s="68"/>
      <c r="S15" s="68"/>
      <c r="T15" s="68"/>
    </row>
    <row r="16" spans="2:20" s="31" customFormat="1" ht="18" customHeight="1">
      <c r="B16" s="227" t="s">
        <v>1</v>
      </c>
      <c r="C16" s="227"/>
      <c r="D16" s="227"/>
      <c r="E16" s="227"/>
      <c r="F16" s="45"/>
      <c r="G16" s="227" t="s">
        <v>70</v>
      </c>
      <c r="H16" s="227"/>
      <c r="I16" s="227"/>
      <c r="J16" s="227"/>
      <c r="K16" s="22"/>
      <c r="L16" s="207" t="s">
        <v>111</v>
      </c>
      <c r="M16" s="207"/>
      <c r="N16" s="207"/>
      <c r="O16" s="207"/>
      <c r="P16" s="97"/>
      <c r="Q16" s="207" t="s">
        <v>88</v>
      </c>
      <c r="R16" s="207"/>
      <c r="S16" s="207"/>
      <c r="T16" s="207"/>
    </row>
    <row r="17" spans="2:21" ht="9" customHeight="1" thickBot="1">
      <c r="J17" s="73"/>
      <c r="K17" s="17"/>
      <c r="P17" s="164">
        <v>0</v>
      </c>
      <c r="Q17" s="164"/>
      <c r="R17" s="164"/>
      <c r="S17" s="164"/>
      <c r="T17" s="164"/>
    </row>
    <row r="18" spans="2:21" ht="12.75" customHeight="1">
      <c r="B18" s="236" t="s">
        <v>69</v>
      </c>
      <c r="C18" s="236"/>
      <c r="D18" s="236"/>
      <c r="E18" s="104">
        <v>0</v>
      </c>
      <c r="G18" s="209" t="s">
        <v>71</v>
      </c>
      <c r="H18" s="210"/>
      <c r="I18" s="210"/>
      <c r="J18" s="211"/>
      <c r="K18" s="17"/>
      <c r="L18" s="151" t="s">
        <v>115</v>
      </c>
      <c r="M18" s="152"/>
      <c r="N18" s="153"/>
      <c r="O18" s="154">
        <v>0</v>
      </c>
      <c r="P18" s="164"/>
      <c r="Q18" s="165"/>
      <c r="R18" s="200"/>
      <c r="S18" s="200"/>
      <c r="T18" s="200"/>
    </row>
    <row r="19" spans="2:21" ht="13.5" customHeight="1">
      <c r="G19" s="212"/>
      <c r="H19" s="213"/>
      <c r="I19" s="213"/>
      <c r="J19" s="214"/>
      <c r="K19" s="17"/>
      <c r="L19" s="155" t="s">
        <v>53</v>
      </c>
      <c r="M19" s="113"/>
      <c r="N19" s="41"/>
      <c r="O19" s="154">
        <v>0</v>
      </c>
      <c r="P19" s="164"/>
      <c r="Q19" s="148"/>
      <c r="R19" s="201"/>
      <c r="S19" s="201"/>
      <c r="T19" s="201"/>
    </row>
    <row r="20" spans="2:21" ht="13.5" customHeight="1">
      <c r="B20" s="228" t="s">
        <v>90</v>
      </c>
      <c r="C20" s="228"/>
      <c r="D20" s="183">
        <v>0</v>
      </c>
      <c r="E20" s="17" t="s">
        <v>15</v>
      </c>
      <c r="F20" s="17"/>
      <c r="G20" s="221" t="s">
        <v>116</v>
      </c>
      <c r="H20" s="222"/>
      <c r="I20" s="222"/>
      <c r="J20" s="223"/>
      <c r="L20" s="155" t="s">
        <v>54</v>
      </c>
      <c r="M20" s="113"/>
      <c r="N20" s="41"/>
      <c r="O20" s="156">
        <f>O21*O22*O23</f>
        <v>0</v>
      </c>
      <c r="P20" s="164"/>
      <c r="Q20" s="148"/>
      <c r="R20" s="201"/>
      <c r="S20" s="201"/>
      <c r="T20" s="201"/>
    </row>
    <row r="21" spans="2:21" ht="13.5" customHeight="1">
      <c r="B21" s="17"/>
      <c r="C21" s="17"/>
      <c r="D21" s="31"/>
      <c r="E21" s="17"/>
      <c r="F21" s="17"/>
      <c r="G21" s="224"/>
      <c r="H21" s="222"/>
      <c r="I21" s="222"/>
      <c r="J21" s="223"/>
      <c r="K21" s="17"/>
      <c r="L21" s="157" t="s">
        <v>104</v>
      </c>
      <c r="M21" s="114"/>
      <c r="N21" s="41"/>
      <c r="O21" s="154">
        <v>0</v>
      </c>
      <c r="P21" s="164"/>
      <c r="Q21" s="148"/>
      <c r="R21" s="201"/>
      <c r="S21" s="201"/>
      <c r="T21" s="201"/>
    </row>
    <row r="22" spans="2:21" ht="13.5" customHeight="1" thickBot="1">
      <c r="B22" s="229" t="s">
        <v>81</v>
      </c>
      <c r="C22" s="229"/>
      <c r="D22" s="184">
        <v>0</v>
      </c>
      <c r="E22" s="32"/>
      <c r="F22" s="32"/>
      <c r="G22" s="224"/>
      <c r="H22" s="222"/>
      <c r="I22" s="222"/>
      <c r="J22" s="223"/>
      <c r="K22" s="17"/>
      <c r="L22" s="157" t="s">
        <v>11</v>
      </c>
      <c r="M22" s="114"/>
      <c r="N22" s="41"/>
      <c r="O22" s="158">
        <v>0</v>
      </c>
      <c r="P22" s="164"/>
      <c r="Q22" s="148"/>
      <c r="R22" s="201"/>
      <c r="S22" s="201"/>
      <c r="T22" s="201"/>
    </row>
    <row r="23" spans="2:21" ht="13.5" customHeight="1" thickBot="1">
      <c r="B23" s="17"/>
      <c r="C23" s="17"/>
      <c r="E23" s="17"/>
      <c r="F23" s="17"/>
      <c r="G23" s="241" t="s">
        <v>17</v>
      </c>
      <c r="H23" s="242"/>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29" t="s">
        <v>16</v>
      </c>
      <c r="C24" s="229"/>
      <c r="D24" s="185">
        <v>0</v>
      </c>
      <c r="E24" s="17"/>
      <c r="F24" s="17"/>
      <c r="G24" s="129"/>
      <c r="H24" s="230"/>
      <c r="I24" s="230"/>
      <c r="J24" s="130"/>
      <c r="K24" s="17"/>
      <c r="L24" s="160" t="s">
        <v>55</v>
      </c>
      <c r="M24" s="41"/>
      <c r="N24" s="41"/>
      <c r="O24" s="154">
        <v>0</v>
      </c>
      <c r="P24" s="164"/>
      <c r="Q24" s="148"/>
      <c r="R24" s="201"/>
      <c r="S24" s="201"/>
      <c r="T24" s="201"/>
    </row>
    <row r="25" spans="2:21" ht="13.5" customHeight="1" thickBot="1">
      <c r="B25" s="17"/>
      <c r="C25" s="17"/>
      <c r="D25" s="17"/>
      <c r="E25" s="17"/>
      <c r="F25" s="17"/>
      <c r="G25" s="116"/>
      <c r="H25" s="231"/>
      <c r="I25" s="231"/>
      <c r="J25" s="79"/>
      <c r="K25" s="17"/>
      <c r="L25" s="155" t="s">
        <v>56</v>
      </c>
      <c r="M25" s="113"/>
      <c r="N25" s="41"/>
      <c r="O25" s="161">
        <f>SUM(O26:O29)</f>
        <v>0</v>
      </c>
      <c r="P25" s="164"/>
      <c r="Q25" s="148"/>
      <c r="R25" s="201"/>
      <c r="S25" s="201"/>
      <c r="T25" s="201"/>
    </row>
    <row r="26" spans="2:21" ht="13.5" customHeight="1">
      <c r="B26" s="186">
        <v>2025</v>
      </c>
      <c r="C26" s="239" t="s">
        <v>32</v>
      </c>
      <c r="D26" s="240"/>
      <c r="E26" s="117">
        <v>0</v>
      </c>
      <c r="F26" s="32"/>
      <c r="G26" s="215" t="s">
        <v>113</v>
      </c>
      <c r="H26" s="216"/>
      <c r="I26" s="216"/>
      <c r="J26" s="217"/>
      <c r="K26" s="17"/>
      <c r="L26" s="188" t="s">
        <v>7</v>
      </c>
      <c r="M26" s="189"/>
      <c r="N26" s="189"/>
      <c r="O26" s="154">
        <v>0</v>
      </c>
      <c r="P26" s="164"/>
      <c r="Q26" s="148"/>
      <c r="R26" s="201"/>
      <c r="S26" s="201"/>
      <c r="T26" s="201"/>
    </row>
    <row r="27" spans="2:21" ht="13.5" customHeight="1">
      <c r="B27" s="202">
        <f>B26+1</f>
        <v>2026</v>
      </c>
      <c r="C27" s="225" t="s">
        <v>33</v>
      </c>
      <c r="D27" s="226"/>
      <c r="E27" s="117">
        <v>0</v>
      </c>
      <c r="F27" s="17"/>
      <c r="G27" s="218"/>
      <c r="H27" s="219"/>
      <c r="I27" s="219"/>
      <c r="J27" s="220"/>
      <c r="K27" s="17"/>
      <c r="L27" s="190" t="s">
        <v>8</v>
      </c>
      <c r="M27" s="191"/>
      <c r="N27" s="191"/>
      <c r="O27" s="154">
        <v>0</v>
      </c>
      <c r="P27" s="164"/>
      <c r="Q27" s="148"/>
      <c r="R27" s="201"/>
      <c r="S27" s="201"/>
      <c r="T27" s="201"/>
      <c r="U27" s="16" t="s">
        <v>45</v>
      </c>
    </row>
    <row r="28" spans="2:21" ht="13.5" customHeight="1">
      <c r="B28" s="202">
        <f t="shared" ref="B28:B55" si="0">B27+1</f>
        <v>2027</v>
      </c>
      <c r="C28" s="225" t="s">
        <v>34</v>
      </c>
      <c r="D28" s="226"/>
      <c r="E28" s="117">
        <v>0</v>
      </c>
      <c r="F28" s="17"/>
      <c r="G28" s="232" t="s">
        <v>107</v>
      </c>
      <c r="H28" s="233"/>
      <c r="I28" s="233"/>
      <c r="J28" s="234"/>
      <c r="K28" s="17"/>
      <c r="L28" s="190" t="s">
        <v>9</v>
      </c>
      <c r="M28" s="191"/>
      <c r="N28" s="191"/>
      <c r="O28" s="154">
        <v>0</v>
      </c>
      <c r="P28" s="164"/>
      <c r="Q28" s="148"/>
      <c r="R28" s="201"/>
      <c r="S28" s="201"/>
      <c r="T28" s="201"/>
    </row>
    <row r="29" spans="2:21" ht="13.5" customHeight="1" thickBot="1">
      <c r="B29" s="202">
        <f t="shared" si="0"/>
        <v>2028</v>
      </c>
      <c r="C29" s="225" t="s">
        <v>35</v>
      </c>
      <c r="D29" s="226"/>
      <c r="E29" s="117">
        <v>0</v>
      </c>
      <c r="F29" s="17"/>
      <c r="G29" s="235"/>
      <c r="H29" s="233"/>
      <c r="I29" s="233"/>
      <c r="J29" s="234"/>
      <c r="K29" s="17"/>
      <c r="L29" s="190" t="s">
        <v>10</v>
      </c>
      <c r="M29" s="192"/>
      <c r="N29" s="192"/>
      <c r="O29" s="154">
        <v>0</v>
      </c>
      <c r="P29" s="164"/>
      <c r="Q29" s="148"/>
      <c r="R29" s="201"/>
      <c r="S29" s="201"/>
      <c r="T29" s="201"/>
    </row>
    <row r="30" spans="2:21" ht="13.5" customHeight="1" thickBot="1">
      <c r="B30" s="118">
        <f t="shared" si="0"/>
        <v>2029</v>
      </c>
      <c r="C30" s="239" t="s">
        <v>36</v>
      </c>
      <c r="D30" s="240"/>
      <c r="E30" s="117">
        <v>0</v>
      </c>
      <c r="F30" s="17"/>
      <c r="G30" s="243" t="s">
        <v>19</v>
      </c>
      <c r="H30" s="244"/>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25" t="s">
        <v>37</v>
      </c>
      <c r="D31" s="226"/>
      <c r="E31" s="117">
        <v>0</v>
      </c>
      <c r="F31" s="17"/>
      <c r="G31" s="129"/>
      <c r="H31" s="230"/>
      <c r="I31" s="230"/>
      <c r="J31" s="130"/>
      <c r="K31" s="17"/>
      <c r="L31" s="162" t="s">
        <v>3</v>
      </c>
      <c r="M31" s="41"/>
      <c r="N31" s="41"/>
      <c r="O31" s="154">
        <v>0</v>
      </c>
      <c r="P31" s="164"/>
      <c r="Q31" s="148"/>
      <c r="R31" s="201"/>
      <c r="S31" s="201"/>
      <c r="T31" s="201"/>
    </row>
    <row r="32" spans="2:21" ht="13.5" customHeight="1" thickBot="1">
      <c r="B32" s="202">
        <f t="shared" si="0"/>
        <v>2031</v>
      </c>
      <c r="C32" s="225" t="s">
        <v>38</v>
      </c>
      <c r="D32" s="226"/>
      <c r="E32" s="117">
        <v>0</v>
      </c>
      <c r="F32" s="17"/>
      <c r="G32" s="116"/>
      <c r="H32" s="231"/>
      <c r="I32" s="231"/>
      <c r="J32" s="79"/>
      <c r="K32" s="17"/>
      <c r="L32" s="162" t="s">
        <v>4</v>
      </c>
      <c r="M32" s="41"/>
      <c r="N32" s="41"/>
      <c r="O32" s="154">
        <v>0</v>
      </c>
      <c r="P32" s="164"/>
      <c r="Q32" s="148"/>
      <c r="R32" s="201"/>
      <c r="S32" s="201"/>
      <c r="T32" s="201"/>
    </row>
    <row r="33" spans="2:20" ht="13.5" customHeight="1">
      <c r="B33" s="202">
        <f t="shared" si="0"/>
        <v>2032</v>
      </c>
      <c r="C33" s="225" t="s">
        <v>39</v>
      </c>
      <c r="D33" s="226"/>
      <c r="E33" s="117">
        <v>0</v>
      </c>
      <c r="F33" s="17"/>
      <c r="G33" s="215" t="s">
        <v>108</v>
      </c>
      <c r="H33" s="216"/>
      <c r="I33" s="216"/>
      <c r="J33" s="217"/>
      <c r="K33" s="17"/>
      <c r="L33" s="187" t="s">
        <v>114</v>
      </c>
      <c r="M33" s="177"/>
      <c r="N33" s="177"/>
      <c r="O33" s="154">
        <v>0</v>
      </c>
      <c r="P33" s="164">
        <v>0</v>
      </c>
      <c r="Q33" s="148"/>
      <c r="R33" s="201"/>
      <c r="S33" s="201"/>
      <c r="T33" s="201"/>
    </row>
    <row r="34" spans="2:20" ht="13.5" customHeight="1">
      <c r="B34" s="202">
        <f t="shared" si="0"/>
        <v>2033</v>
      </c>
      <c r="C34" s="225" t="s">
        <v>40</v>
      </c>
      <c r="D34" s="226"/>
      <c r="E34" s="117">
        <v>0</v>
      </c>
      <c r="F34" s="17"/>
      <c r="G34" s="218"/>
      <c r="H34" s="219"/>
      <c r="I34" s="219"/>
      <c r="J34" s="220"/>
      <c r="K34" s="17"/>
      <c r="L34" s="187" t="s">
        <v>6</v>
      </c>
      <c r="M34" s="177"/>
      <c r="N34" s="177"/>
      <c r="O34" s="154">
        <v>0</v>
      </c>
      <c r="P34" s="164"/>
      <c r="Q34" s="148"/>
      <c r="R34" s="201"/>
      <c r="S34" s="201"/>
      <c r="T34" s="201"/>
    </row>
    <row r="35" spans="2:20" ht="13.5" customHeight="1">
      <c r="B35" s="118">
        <f t="shared" si="0"/>
        <v>2034</v>
      </c>
      <c r="C35" s="239" t="s">
        <v>21</v>
      </c>
      <c r="D35" s="240"/>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25" t="s">
        <v>22</v>
      </c>
      <c r="D36" s="226"/>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25" t="s">
        <v>23</v>
      </c>
      <c r="D37" s="226"/>
      <c r="E37" s="117">
        <v>0</v>
      </c>
      <c r="F37" s="17"/>
      <c r="G37" s="137"/>
      <c r="H37" s="237"/>
      <c r="I37" s="237"/>
      <c r="J37" s="139"/>
      <c r="L37" s="187" t="s">
        <v>2</v>
      </c>
      <c r="M37" s="177"/>
      <c r="N37" s="177"/>
      <c r="O37" s="154">
        <v>0</v>
      </c>
      <c r="P37" s="164"/>
      <c r="Q37" s="148"/>
      <c r="R37" s="201"/>
      <c r="S37" s="201"/>
      <c r="T37" s="201"/>
    </row>
    <row r="38" spans="2:20" ht="13.5" customHeight="1" thickBot="1">
      <c r="B38" s="202">
        <f t="shared" si="0"/>
        <v>2037</v>
      </c>
      <c r="C38" s="225" t="s">
        <v>25</v>
      </c>
      <c r="D38" s="226"/>
      <c r="E38" s="117">
        <v>0</v>
      </c>
      <c r="F38" s="17"/>
      <c r="G38" s="243" t="s">
        <v>18</v>
      </c>
      <c r="H38" s="244"/>
      <c r="I38" s="115">
        <f>IF(D22=0,0,IF(D24&gt;0,0,(E56/D22)-PMT(D20,D22,E18)))</f>
        <v>0</v>
      </c>
      <c r="J38" s="128" t="s">
        <v>44</v>
      </c>
      <c r="L38" s="277" t="s">
        <v>92</v>
      </c>
      <c r="M38" s="278"/>
      <c r="N38" s="279"/>
      <c r="O38" s="163">
        <f>O19+O20+O24+O25+O30</f>
        <v>0</v>
      </c>
      <c r="P38" s="164"/>
      <c r="Q38" s="148"/>
      <c r="R38" s="201"/>
      <c r="S38" s="201"/>
      <c r="T38" s="201"/>
    </row>
    <row r="39" spans="2:20" ht="13.5" customHeight="1" thickBot="1">
      <c r="B39" s="202">
        <f t="shared" si="0"/>
        <v>2038</v>
      </c>
      <c r="C39" s="225" t="s">
        <v>24</v>
      </c>
      <c r="D39" s="226"/>
      <c r="E39" s="117">
        <v>0</v>
      </c>
      <c r="F39" s="17"/>
      <c r="G39" s="129" t="s">
        <v>15</v>
      </c>
      <c r="H39" s="230"/>
      <c r="I39" s="230"/>
      <c r="J39" s="130"/>
      <c r="L39" s="280" t="s">
        <v>110</v>
      </c>
      <c r="M39" s="281"/>
      <c r="N39" s="281"/>
      <c r="O39" s="175">
        <f>O18-O38</f>
        <v>0</v>
      </c>
      <c r="Q39" s="181"/>
      <c r="R39" s="199"/>
      <c r="S39" s="199"/>
      <c r="T39" s="199"/>
    </row>
    <row r="40" spans="2:20" ht="13.4" customHeight="1" thickBot="1">
      <c r="B40" s="118">
        <f t="shared" si="0"/>
        <v>2039</v>
      </c>
      <c r="C40" s="239" t="s">
        <v>26</v>
      </c>
      <c r="D40" s="240"/>
      <c r="E40" s="117">
        <v>0</v>
      </c>
      <c r="F40" s="17"/>
      <c r="G40" s="116"/>
      <c r="H40" s="231"/>
      <c r="I40" s="231"/>
      <c r="J40" s="79"/>
      <c r="L40" s="120">
        <v>0</v>
      </c>
      <c r="Q40" s="182"/>
      <c r="R40" s="182"/>
      <c r="S40" s="182"/>
      <c r="T40" s="182"/>
    </row>
    <row r="41" spans="2:20" ht="13.5" customHeight="1">
      <c r="B41" s="202">
        <f t="shared" si="0"/>
        <v>2040</v>
      </c>
      <c r="C41" s="225" t="s">
        <v>27</v>
      </c>
      <c r="D41" s="226"/>
      <c r="E41" s="117">
        <v>0</v>
      </c>
      <c r="F41" s="17"/>
      <c r="G41" s="215" t="s">
        <v>109</v>
      </c>
      <c r="H41" s="216"/>
      <c r="I41" s="216"/>
      <c r="J41" s="217"/>
      <c r="L41" s="238" t="s">
        <v>86</v>
      </c>
      <c r="M41" s="238"/>
      <c r="N41" s="238"/>
      <c r="O41" s="238"/>
      <c r="P41" s="238"/>
      <c r="Q41" s="238"/>
      <c r="R41" s="238"/>
      <c r="S41" s="238"/>
      <c r="T41" s="238"/>
    </row>
    <row r="42" spans="2:20" ht="13.4" customHeight="1">
      <c r="B42" s="202">
        <f t="shared" si="0"/>
        <v>2041</v>
      </c>
      <c r="C42" s="225" t="s">
        <v>28</v>
      </c>
      <c r="D42" s="226"/>
      <c r="E42" s="117">
        <v>0</v>
      </c>
      <c r="G42" s="218"/>
      <c r="H42" s="219"/>
      <c r="I42" s="219"/>
      <c r="J42" s="220"/>
      <c r="L42" s="282"/>
      <c r="M42" s="282"/>
      <c r="N42" s="282"/>
      <c r="O42" s="282"/>
      <c r="P42" s="282"/>
      <c r="Q42" s="282"/>
      <c r="R42" s="282"/>
      <c r="S42" s="282"/>
      <c r="T42" s="282"/>
    </row>
    <row r="43" spans="2:20" ht="12.65" customHeight="1">
      <c r="B43" s="202">
        <f t="shared" si="0"/>
        <v>2042</v>
      </c>
      <c r="C43" s="225" t="s">
        <v>29</v>
      </c>
      <c r="D43" s="226"/>
      <c r="E43" s="117">
        <v>0</v>
      </c>
      <c r="G43" s="270" t="s">
        <v>76</v>
      </c>
      <c r="H43" s="271"/>
      <c r="I43" s="271"/>
      <c r="J43" s="272"/>
      <c r="L43" s="206"/>
      <c r="M43" s="206"/>
      <c r="N43" s="206"/>
      <c r="O43" s="206"/>
      <c r="P43" s="206"/>
      <c r="Q43" s="206"/>
      <c r="R43" s="206"/>
      <c r="S43" s="206"/>
      <c r="T43" s="206"/>
    </row>
    <row r="44" spans="2:20" ht="12.65" customHeight="1">
      <c r="B44" s="202">
        <f t="shared" si="0"/>
        <v>2043</v>
      </c>
      <c r="C44" s="225" t="s">
        <v>30</v>
      </c>
      <c r="D44" s="226"/>
      <c r="E44" s="117">
        <v>0</v>
      </c>
      <c r="G44" s="274" t="s">
        <v>77</v>
      </c>
      <c r="H44" s="275"/>
      <c r="I44" s="275"/>
      <c r="J44" s="276"/>
      <c r="L44" s="206"/>
      <c r="M44" s="206"/>
      <c r="N44" s="206"/>
      <c r="O44" s="206"/>
      <c r="P44" s="206"/>
      <c r="Q44" s="206"/>
      <c r="R44" s="206"/>
      <c r="S44" s="206"/>
      <c r="T44" s="206"/>
    </row>
    <row r="45" spans="2:20" ht="12.65" customHeight="1">
      <c r="B45" s="121">
        <f t="shared" si="0"/>
        <v>2044</v>
      </c>
      <c r="C45" s="239" t="s">
        <v>31</v>
      </c>
      <c r="D45" s="240"/>
      <c r="E45" s="117">
        <v>0</v>
      </c>
      <c r="G45" s="270" t="s">
        <v>82</v>
      </c>
      <c r="H45" s="271"/>
      <c r="I45" s="271"/>
      <c r="J45" s="272"/>
      <c r="L45" s="206">
        <v>0</v>
      </c>
      <c r="M45" s="206"/>
      <c r="N45" s="206"/>
      <c r="O45" s="206"/>
      <c r="P45" s="206"/>
      <c r="Q45" s="206"/>
      <c r="R45" s="206"/>
      <c r="S45" s="206"/>
      <c r="T45" s="206"/>
    </row>
    <row r="46" spans="2:20" ht="12.65" customHeight="1">
      <c r="B46" s="203">
        <f t="shared" si="0"/>
        <v>2045</v>
      </c>
      <c r="C46" s="225" t="s">
        <v>68</v>
      </c>
      <c r="D46" s="226"/>
      <c r="E46" s="117">
        <v>0</v>
      </c>
      <c r="G46" s="270" t="s">
        <v>80</v>
      </c>
      <c r="H46" s="271"/>
      <c r="I46" s="271"/>
      <c r="J46" s="272"/>
      <c r="L46" s="206"/>
      <c r="M46" s="206"/>
      <c r="N46" s="206"/>
      <c r="O46" s="206"/>
      <c r="P46" s="206"/>
      <c r="Q46" s="206"/>
      <c r="R46" s="206"/>
      <c r="S46" s="206"/>
      <c r="T46" s="206"/>
    </row>
    <row r="47" spans="2:20" ht="12.65" customHeight="1" thickBot="1">
      <c r="B47" s="203">
        <f t="shared" si="0"/>
        <v>2046</v>
      </c>
      <c r="C47" s="225" t="s">
        <v>67</v>
      </c>
      <c r="D47" s="226"/>
      <c r="E47" s="117">
        <v>0</v>
      </c>
      <c r="G47" s="134"/>
      <c r="H47" s="135"/>
      <c r="I47" s="135"/>
      <c r="J47" s="136"/>
      <c r="L47" s="206">
        <v>0</v>
      </c>
      <c r="M47" s="206"/>
      <c r="N47" s="206"/>
      <c r="O47" s="206"/>
      <c r="P47" s="206"/>
      <c r="Q47" s="206"/>
      <c r="R47" s="206"/>
      <c r="S47" s="206"/>
      <c r="T47" s="206"/>
    </row>
    <row r="48" spans="2:20" ht="12.65" customHeight="1" thickBot="1">
      <c r="B48" s="203">
        <f t="shared" si="0"/>
        <v>2047</v>
      </c>
      <c r="C48" s="225" t="s">
        <v>66</v>
      </c>
      <c r="D48" s="226"/>
      <c r="E48" s="117">
        <v>0</v>
      </c>
      <c r="G48" s="243" t="s">
        <v>72</v>
      </c>
      <c r="H48" s="273"/>
      <c r="I48" s="122">
        <f>IF(D22=0,0,-E18/((E56-D24)/D22))</f>
        <v>0</v>
      </c>
      <c r="J48" s="128" t="s">
        <v>20</v>
      </c>
      <c r="L48" s="206">
        <v>0</v>
      </c>
      <c r="M48" s="206"/>
      <c r="N48" s="206"/>
      <c r="O48" s="206"/>
      <c r="P48" s="206"/>
      <c r="Q48" s="206"/>
      <c r="R48" s="206"/>
      <c r="S48" s="206"/>
      <c r="T48" s="206"/>
    </row>
    <row r="49" spans="2:20" ht="12.65" customHeight="1" thickBot="1">
      <c r="B49" s="203">
        <f t="shared" si="0"/>
        <v>2048</v>
      </c>
      <c r="C49" s="225" t="s">
        <v>65</v>
      </c>
      <c r="D49" s="226"/>
      <c r="E49" s="117">
        <v>0</v>
      </c>
      <c r="G49" s="129"/>
      <c r="H49" s="230"/>
      <c r="I49" s="230"/>
      <c r="J49" s="130"/>
      <c r="L49" s="206"/>
      <c r="M49" s="206"/>
      <c r="N49" s="206"/>
      <c r="O49" s="206"/>
      <c r="P49" s="206"/>
      <c r="Q49" s="206"/>
      <c r="R49" s="206"/>
      <c r="S49" s="206"/>
      <c r="T49" s="206"/>
    </row>
    <row r="50" spans="2:20" ht="12.65" customHeight="1" thickBot="1">
      <c r="B50" s="123">
        <f t="shared" si="0"/>
        <v>2049</v>
      </c>
      <c r="C50" s="239" t="s">
        <v>64</v>
      </c>
      <c r="D50" s="240"/>
      <c r="E50" s="117">
        <v>0</v>
      </c>
      <c r="F50" s="17"/>
      <c r="H50" s="283"/>
      <c r="I50" s="283"/>
      <c r="J50" s="79"/>
      <c r="L50" s="206">
        <v>0</v>
      </c>
      <c r="M50" s="206"/>
      <c r="N50" s="206"/>
      <c r="O50" s="206"/>
      <c r="P50" s="206"/>
      <c r="Q50" s="206"/>
      <c r="R50" s="206"/>
      <c r="S50" s="206"/>
      <c r="T50" s="206"/>
    </row>
    <row r="51" spans="2:20" ht="12.65" customHeight="1">
      <c r="B51" s="203">
        <f t="shared" si="0"/>
        <v>2050</v>
      </c>
      <c r="C51" s="225" t="s">
        <v>63</v>
      </c>
      <c r="D51" s="226"/>
      <c r="E51" s="117"/>
      <c r="F51" s="17"/>
      <c r="G51" s="209" t="s">
        <v>73</v>
      </c>
      <c r="H51" s="210"/>
      <c r="I51" s="210"/>
      <c r="J51" s="211"/>
      <c r="L51" s="206"/>
      <c r="M51" s="206"/>
      <c r="N51" s="206"/>
      <c r="O51" s="206"/>
      <c r="P51" s="206"/>
      <c r="Q51" s="206"/>
      <c r="R51" s="206"/>
      <c r="S51" s="206"/>
      <c r="T51" s="206"/>
    </row>
    <row r="52" spans="2:20" ht="12.65" customHeight="1">
      <c r="B52" s="203">
        <f t="shared" si="0"/>
        <v>2051</v>
      </c>
      <c r="C52" s="225" t="s">
        <v>62</v>
      </c>
      <c r="D52" s="226"/>
      <c r="E52" s="117"/>
      <c r="F52" s="17"/>
      <c r="G52" s="212"/>
      <c r="H52" s="213"/>
      <c r="I52" s="213"/>
      <c r="J52" s="214"/>
      <c r="L52" s="206"/>
      <c r="M52" s="206"/>
      <c r="N52" s="206"/>
      <c r="O52" s="206"/>
      <c r="P52" s="206"/>
      <c r="Q52" s="206"/>
      <c r="R52" s="206"/>
      <c r="S52" s="206"/>
      <c r="T52" s="206"/>
    </row>
    <row r="53" spans="2:20" ht="12.65" customHeight="1">
      <c r="B53" s="203">
        <f t="shared" si="0"/>
        <v>2052</v>
      </c>
      <c r="C53" s="225" t="s">
        <v>61</v>
      </c>
      <c r="D53" s="226"/>
      <c r="E53" s="117"/>
      <c r="F53" s="17"/>
      <c r="G53" s="285" t="s">
        <v>105</v>
      </c>
      <c r="H53" s="284"/>
      <c r="I53" s="284"/>
      <c r="J53" s="286"/>
      <c r="L53" s="206"/>
      <c r="M53" s="206"/>
      <c r="N53" s="206"/>
      <c r="O53" s="206"/>
      <c r="P53" s="206"/>
      <c r="Q53" s="206"/>
      <c r="R53" s="206"/>
      <c r="S53" s="206"/>
      <c r="T53" s="206"/>
    </row>
    <row r="54" spans="2:20" ht="12.65" customHeight="1">
      <c r="B54" s="203">
        <f t="shared" si="0"/>
        <v>2053</v>
      </c>
      <c r="C54" s="225" t="s">
        <v>60</v>
      </c>
      <c r="D54" s="226"/>
      <c r="E54" s="117"/>
      <c r="F54" s="17"/>
      <c r="G54" s="287" t="s">
        <v>112</v>
      </c>
      <c r="H54" s="284"/>
      <c r="I54" s="284"/>
      <c r="J54" s="180"/>
      <c r="L54" s="206"/>
      <c r="M54" s="206"/>
      <c r="N54" s="206"/>
      <c r="O54" s="206"/>
      <c r="P54" s="206"/>
      <c r="Q54" s="206"/>
      <c r="R54" s="206"/>
      <c r="S54" s="206"/>
      <c r="T54" s="206"/>
    </row>
    <row r="55" spans="2:20" ht="12.65" customHeight="1">
      <c r="B55" s="203">
        <f t="shared" si="0"/>
        <v>2054</v>
      </c>
      <c r="C55" s="225" t="s">
        <v>59</v>
      </c>
      <c r="D55" s="226"/>
      <c r="E55" s="117"/>
      <c r="F55" s="17"/>
      <c r="G55" s="285" t="s">
        <v>106</v>
      </c>
      <c r="H55" s="284"/>
      <c r="I55" s="284"/>
      <c r="J55" s="286"/>
      <c r="L55" s="206"/>
      <c r="M55" s="206"/>
      <c r="N55" s="206"/>
      <c r="O55" s="206"/>
      <c r="P55" s="206"/>
      <c r="Q55" s="206"/>
      <c r="R55" s="206"/>
      <c r="S55" s="206"/>
      <c r="T55" s="206"/>
    </row>
    <row r="56" spans="2:20" ht="16.399999999999999" customHeight="1" thickBot="1">
      <c r="B56" s="17"/>
      <c r="C56" s="288" t="s">
        <v>0</v>
      </c>
      <c r="D56" s="289"/>
      <c r="E56" s="195">
        <f>SUM(E26:E55)</f>
        <v>0</v>
      </c>
      <c r="F56" s="17"/>
      <c r="G56" s="178"/>
      <c r="H56" s="179"/>
      <c r="I56" s="179"/>
      <c r="J56" s="180"/>
      <c r="L56" s="206"/>
      <c r="M56" s="206"/>
      <c r="N56" s="206"/>
      <c r="O56" s="206"/>
      <c r="P56" s="206"/>
      <c r="Q56" s="206"/>
      <c r="R56" s="206"/>
      <c r="S56" s="206"/>
      <c r="T56" s="206"/>
    </row>
    <row r="57" spans="2:20" ht="12.65" customHeight="1" thickBot="1">
      <c r="C57" s="17"/>
      <c r="D57" s="17"/>
      <c r="E57" s="17"/>
      <c r="F57" s="17"/>
      <c r="G57" s="290" t="s">
        <v>74</v>
      </c>
      <c r="H57" s="291"/>
      <c r="I57" s="119">
        <f>IF(D22=0,0,((E56-D24)/D22-(-E18-D24)/D22)/((-E18+D24)/2))</f>
        <v>0</v>
      </c>
      <c r="J57" s="127"/>
      <c r="L57" s="206"/>
      <c r="M57" s="206"/>
      <c r="N57" s="206"/>
      <c r="O57" s="206"/>
      <c r="P57" s="206"/>
      <c r="Q57" s="206"/>
      <c r="R57" s="206"/>
      <c r="S57" s="206"/>
      <c r="T57" s="206"/>
    </row>
    <row r="58" spans="2:20" ht="12.65" customHeight="1" thickBot="1">
      <c r="C58" s="17"/>
      <c r="D58" s="17"/>
      <c r="E58" s="17"/>
      <c r="F58" s="17"/>
      <c r="G58" s="132"/>
      <c r="H58" s="133"/>
      <c r="I58" s="133"/>
      <c r="J58" s="130"/>
      <c r="L58" s="206"/>
      <c r="M58" s="206"/>
      <c r="N58" s="206"/>
      <c r="O58" s="206"/>
      <c r="P58" s="206"/>
      <c r="Q58" s="206"/>
      <c r="R58" s="206"/>
      <c r="S58" s="206"/>
      <c r="T58" s="206"/>
    </row>
    <row r="59" spans="2:20" ht="12.65" customHeight="1">
      <c r="C59" s="17"/>
      <c r="D59" s="17"/>
      <c r="E59" s="17"/>
      <c r="F59" s="17"/>
      <c r="H59" s="81"/>
      <c r="I59" s="81"/>
      <c r="J59" s="79"/>
      <c r="L59" s="206"/>
      <c r="M59" s="206"/>
      <c r="N59" s="206"/>
      <c r="O59" s="206"/>
      <c r="P59" s="206"/>
      <c r="Q59" s="206"/>
      <c r="R59" s="206"/>
      <c r="S59" s="206"/>
      <c r="T59" s="206"/>
    </row>
    <row r="60" spans="2:20" ht="12.65" customHeight="1">
      <c r="C60" s="17"/>
      <c r="D60" s="17"/>
      <c r="E60" s="17"/>
      <c r="F60" s="17"/>
      <c r="H60" s="81"/>
      <c r="I60" s="81"/>
      <c r="J60" s="84" t="s">
        <v>43</v>
      </c>
      <c r="L60" s="206"/>
      <c r="M60" s="206"/>
      <c r="N60" s="206"/>
      <c r="O60" s="206"/>
      <c r="P60" s="206"/>
      <c r="Q60" s="206"/>
      <c r="R60" s="206"/>
      <c r="S60" s="206"/>
      <c r="T60" s="206"/>
    </row>
    <row r="61" spans="2:20" ht="12.65" customHeight="1">
      <c r="C61" s="17"/>
      <c r="D61" s="17"/>
      <c r="E61" s="17"/>
      <c r="F61" s="17"/>
      <c r="H61" s="81"/>
      <c r="I61" s="81"/>
      <c r="J61" s="124"/>
      <c r="L61" s="206"/>
      <c r="M61" s="206"/>
      <c r="N61" s="206"/>
      <c r="O61" s="206"/>
      <c r="P61" s="206"/>
      <c r="Q61" s="206"/>
      <c r="R61" s="206"/>
      <c r="S61" s="206"/>
      <c r="T61" s="206"/>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66" t="s">
        <v>48</v>
      </c>
      <c r="C63" s="266"/>
      <c r="D63" s="266"/>
      <c r="E63" s="266"/>
      <c r="F63" s="266"/>
      <c r="G63" s="266"/>
      <c r="H63" s="266"/>
      <c r="I63" s="266"/>
      <c r="J63" s="266"/>
      <c r="L63" s="284"/>
      <c r="M63" s="284"/>
      <c r="N63" s="284"/>
      <c r="O63" s="284"/>
      <c r="P63" s="63"/>
      <c r="Q63" s="63"/>
      <c r="R63" s="63"/>
      <c r="S63" s="63"/>
      <c r="T63" s="63"/>
    </row>
    <row r="64" spans="2:20" ht="12" customHeight="1">
      <c r="B64" s="267" t="s">
        <v>50</v>
      </c>
      <c r="C64" s="267"/>
      <c r="D64" s="267"/>
      <c r="E64" s="267"/>
      <c r="F64" s="267"/>
      <c r="G64" s="267"/>
      <c r="H64" s="267"/>
      <c r="I64" s="267"/>
      <c r="J64" s="267"/>
      <c r="L64" s="284"/>
      <c r="M64" s="284"/>
      <c r="N64" s="284"/>
      <c r="O64" s="284"/>
      <c r="P64" s="2"/>
      <c r="Q64" s="2"/>
      <c r="R64" s="2"/>
      <c r="S64" s="2"/>
      <c r="T64" s="2"/>
    </row>
    <row r="65" spans="2:20" ht="12.65" customHeight="1">
      <c r="B65" s="267" t="s">
        <v>49</v>
      </c>
      <c r="C65" s="267"/>
      <c r="D65" s="267"/>
      <c r="E65" s="267"/>
      <c r="F65" s="267"/>
      <c r="G65" s="267"/>
      <c r="H65" s="267"/>
      <c r="I65" s="267"/>
      <c r="J65" s="267"/>
      <c r="L65" s="284"/>
      <c r="M65" s="284"/>
      <c r="N65" s="284"/>
      <c r="O65" s="284"/>
      <c r="P65" s="63"/>
      <c r="Q65" s="63"/>
      <c r="R65" s="63"/>
      <c r="S65" s="63"/>
      <c r="T65" s="63"/>
    </row>
    <row r="66" spans="2:20" ht="12.65" customHeight="1">
      <c r="B66" s="46"/>
      <c r="C66" s="269"/>
      <c r="D66" s="269"/>
      <c r="F66" s="30"/>
      <c r="G66" s="269"/>
      <c r="H66" s="269"/>
      <c r="J66" s="30"/>
      <c r="L66" s="284"/>
      <c r="M66" s="284"/>
      <c r="N66" s="284"/>
      <c r="O66" s="284"/>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68"/>
      <c r="C70" s="268"/>
      <c r="D70" s="268"/>
      <c r="E70" s="57"/>
      <c r="F70" s="57"/>
      <c r="G70" s="57"/>
      <c r="H70" s="57"/>
      <c r="I70" s="57"/>
      <c r="J70" s="57"/>
      <c r="K70" s="57"/>
      <c r="L70" s="63"/>
      <c r="M70" s="63"/>
      <c r="N70" s="63"/>
      <c r="O70" s="63"/>
      <c r="P70" s="63"/>
      <c r="Q70" s="63"/>
      <c r="R70" s="63"/>
      <c r="S70" s="63"/>
      <c r="T70" s="63"/>
    </row>
    <row r="71" spans="2:20" ht="12.65" customHeight="1">
      <c r="B71" s="46"/>
      <c r="C71" s="269"/>
      <c r="D71" s="269"/>
      <c r="E71" s="56"/>
      <c r="F71" s="30"/>
      <c r="G71" s="269"/>
      <c r="H71" s="269"/>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69"/>
      <c r="D78" s="269"/>
      <c r="E78" s="269"/>
      <c r="F78" s="269"/>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64"/>
      <c r="E85" s="265"/>
      <c r="F85" s="265"/>
      <c r="G85" s="265"/>
      <c r="H85" s="265"/>
    </row>
    <row r="86" spans="2:10">
      <c r="D86" s="262"/>
      <c r="E86" s="262"/>
      <c r="F86" s="262"/>
      <c r="G86" s="262"/>
      <c r="H86" s="262"/>
    </row>
    <row r="87" spans="2:10">
      <c r="D87" s="263"/>
      <c r="E87" s="263"/>
      <c r="F87" s="263"/>
      <c r="H87" s="39"/>
    </row>
    <row r="89" spans="2:10">
      <c r="D89" s="264"/>
      <c r="E89" s="265"/>
      <c r="F89" s="265"/>
      <c r="G89" s="265"/>
      <c r="H89" s="265"/>
    </row>
    <row r="90" spans="2:10">
      <c r="D90" s="262"/>
      <c r="E90" s="262"/>
      <c r="F90" s="262"/>
      <c r="G90" s="262"/>
      <c r="H90" s="262"/>
    </row>
    <row r="91" spans="2:10">
      <c r="D91" s="263"/>
      <c r="E91" s="263"/>
      <c r="F91" s="263"/>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61"/>
      <c r="C101" s="261"/>
      <c r="D101" s="261"/>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EZ35Dco9uXUMgn4shHq3LOhp1qQ+sVisFyuaf+2cGXX+Bj3TfpE4E2Q0lP9GDv9CMkgBG6lMgdtDqNS9WpcG7g==" saltValue="pLnDzurhJKTHRST6UHdr2w==" spinCount="100000" sheet="1" objects="1" scenarios="1" selectLockedCells="1"/>
  <mergeCells count="125">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02"/>
      <c r="J4" s="302"/>
      <c r="K4" s="302"/>
      <c r="L4" s="83"/>
      <c r="M4" s="6" t="s">
        <v>47</v>
      </c>
      <c r="N4" s="6"/>
      <c r="O4" s="6"/>
      <c r="P4" s="6"/>
      <c r="Q4" s="6"/>
      <c r="R4" s="6"/>
      <c r="S4" s="6"/>
      <c r="T4" s="1"/>
      <c r="U4" s="12"/>
    </row>
    <row r="5" spans="2:21" ht="12.75" customHeight="1">
      <c r="B5" s="21"/>
      <c r="C5" s="21"/>
      <c r="D5" s="21"/>
      <c r="E5" s="21"/>
      <c r="F5" s="21"/>
      <c r="G5" s="21"/>
      <c r="H5" s="42">
        <v>0</v>
      </c>
      <c r="I5" s="302"/>
      <c r="J5" s="302"/>
      <c r="K5" s="302"/>
      <c r="L5" s="83"/>
      <c r="M5" s="7"/>
      <c r="N5" s="6"/>
      <c r="O5" s="6"/>
      <c r="P5" s="6"/>
      <c r="Q5" s="245"/>
      <c r="R5" s="245"/>
      <c r="S5" s="245"/>
      <c r="T5" s="245"/>
      <c r="U5" s="245"/>
    </row>
    <row r="6" spans="2:21" ht="3" customHeight="1">
      <c r="B6" s="21"/>
      <c r="C6" s="21"/>
      <c r="D6" s="21"/>
      <c r="E6" s="21"/>
      <c r="F6" s="21"/>
      <c r="G6" s="21"/>
      <c r="H6" s="42"/>
      <c r="I6" s="42"/>
      <c r="J6" s="42"/>
      <c r="K6" s="42"/>
      <c r="L6" s="17"/>
      <c r="M6" s="6"/>
      <c r="N6" s="6"/>
      <c r="O6" s="6"/>
      <c r="P6" s="6"/>
      <c r="Q6" s="245"/>
      <c r="R6" s="245"/>
      <c r="S6" s="245"/>
      <c r="T6" s="245"/>
      <c r="U6" s="245"/>
    </row>
    <row r="7" spans="2:21" ht="12.75" customHeight="1">
      <c r="B7" s="253" t="s">
        <v>46</v>
      </c>
      <c r="C7" s="253"/>
      <c r="D7" s="23"/>
      <c r="E7" s="23"/>
      <c r="F7" s="23"/>
      <c r="G7" s="23"/>
      <c r="H7" s="24"/>
      <c r="I7" s="42"/>
      <c r="J7" s="42"/>
      <c r="K7" s="42"/>
      <c r="L7" s="17"/>
      <c r="M7" s="246" t="s">
        <v>46</v>
      </c>
      <c r="N7" s="246"/>
      <c r="O7" s="7"/>
      <c r="P7" s="7"/>
      <c r="Q7" s="7"/>
      <c r="R7" s="11"/>
      <c r="S7" s="11"/>
      <c r="T7" s="11"/>
      <c r="U7" s="11"/>
    </row>
    <row r="8" spans="2:21" ht="12.75" customHeight="1">
      <c r="B8" s="298" t="s">
        <v>93</v>
      </c>
      <c r="C8" s="298"/>
      <c r="D8" s="298"/>
      <c r="E8" s="298"/>
      <c r="F8" s="298"/>
      <c r="G8" s="298"/>
      <c r="H8" s="23"/>
      <c r="I8" s="21"/>
      <c r="J8" s="25"/>
      <c r="K8" s="25"/>
      <c r="L8" s="17"/>
      <c r="M8" s="299" t="str">
        <f>B8</f>
        <v>Liiketilasijoittajat Oy</v>
      </c>
      <c r="N8" s="299"/>
      <c r="O8" s="299"/>
      <c r="P8" s="299"/>
      <c r="Q8" s="299"/>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298" t="s">
        <v>85</v>
      </c>
      <c r="C10" s="298"/>
      <c r="D10" s="298"/>
      <c r="E10" s="298"/>
      <c r="F10" s="298"/>
      <c r="G10" s="298"/>
      <c r="K10" s="82"/>
      <c r="L10" s="17"/>
      <c r="M10" s="299" t="str">
        <f>B10</f>
        <v>Yritystulkki</v>
      </c>
      <c r="N10" s="299"/>
      <c r="O10" s="299"/>
      <c r="P10" s="299"/>
      <c r="Q10" s="299"/>
      <c r="R10" s="41"/>
      <c r="S10" s="41"/>
      <c r="T10" s="41"/>
      <c r="U10" s="95">
        <f>K63</f>
        <v>0</v>
      </c>
    </row>
    <row r="11" spans="2:21" ht="18" customHeight="1">
      <c r="B11" s="251" t="s">
        <v>87</v>
      </c>
      <c r="C11" s="251"/>
      <c r="D11" s="21"/>
      <c r="E11" s="21"/>
      <c r="F11" s="21"/>
      <c r="G11" s="21"/>
      <c r="H11" s="21"/>
      <c r="I11" s="21"/>
      <c r="J11" s="17"/>
      <c r="K11" s="17"/>
      <c r="L11" s="17"/>
      <c r="M11" s="248" t="s">
        <v>89</v>
      </c>
      <c r="N11" s="248"/>
      <c r="O11" s="6"/>
      <c r="P11" s="6"/>
      <c r="Q11" s="6"/>
      <c r="R11" s="6"/>
      <c r="S11" s="6"/>
      <c r="T11" s="5"/>
      <c r="U11" s="5"/>
    </row>
    <row r="12" spans="2:21" ht="13.4" customHeight="1">
      <c r="B12" s="300" t="s">
        <v>99</v>
      </c>
      <c r="C12" s="301"/>
      <c r="D12" s="301"/>
      <c r="E12" s="301"/>
      <c r="F12" s="301"/>
      <c r="G12" s="301"/>
      <c r="H12" s="301"/>
      <c r="I12" s="301"/>
      <c r="J12" s="301"/>
      <c r="K12" s="301"/>
      <c r="L12" s="17"/>
      <c r="M12" s="252"/>
      <c r="N12" s="252"/>
      <c r="O12" s="252"/>
      <c r="P12" s="252"/>
      <c r="Q12" s="252"/>
      <c r="R12" s="252"/>
      <c r="S12" s="252"/>
      <c r="T12" s="252"/>
      <c r="U12" s="252"/>
    </row>
    <row r="13" spans="2:21" ht="13.4" customHeight="1">
      <c r="B13" s="303" t="s">
        <v>97</v>
      </c>
      <c r="C13" s="304"/>
      <c r="D13" s="304"/>
      <c r="E13" s="304"/>
      <c r="F13" s="304"/>
      <c r="G13" s="304"/>
      <c r="H13" s="304"/>
      <c r="I13" s="304"/>
      <c r="J13" s="304"/>
      <c r="K13" s="304"/>
      <c r="L13" s="17"/>
      <c r="M13" s="305"/>
      <c r="N13" s="305"/>
      <c r="O13" s="305"/>
      <c r="P13" s="305"/>
      <c r="Q13" s="305"/>
      <c r="R13" s="305"/>
      <c r="S13" s="305"/>
      <c r="T13" s="305"/>
      <c r="U13" s="305"/>
    </row>
    <row r="14" spans="2:21" ht="13.4" customHeight="1">
      <c r="B14" s="303" t="s">
        <v>101</v>
      </c>
      <c r="C14" s="304"/>
      <c r="D14" s="304"/>
      <c r="E14" s="304"/>
      <c r="F14" s="304"/>
      <c r="G14" s="304"/>
      <c r="H14" s="304"/>
      <c r="I14" s="304"/>
      <c r="J14" s="304"/>
      <c r="K14" s="304"/>
      <c r="L14" s="17"/>
      <c r="M14" s="305"/>
      <c r="N14" s="305"/>
      <c r="O14" s="305"/>
      <c r="P14" s="305"/>
      <c r="Q14" s="305"/>
      <c r="R14" s="305"/>
      <c r="S14" s="305"/>
      <c r="T14" s="305"/>
      <c r="U14" s="305"/>
    </row>
    <row r="15" spans="2:21" ht="13.4" customHeight="1">
      <c r="B15" s="303" t="s">
        <v>100</v>
      </c>
      <c r="C15" s="304"/>
      <c r="D15" s="304"/>
      <c r="E15" s="304"/>
      <c r="F15" s="304"/>
      <c r="G15" s="304"/>
      <c r="H15" s="304"/>
      <c r="I15" s="304"/>
      <c r="J15" s="304"/>
      <c r="K15" s="304"/>
      <c r="L15" s="17"/>
      <c r="M15" s="305"/>
      <c r="N15" s="305"/>
      <c r="O15" s="305"/>
      <c r="P15" s="305"/>
      <c r="Q15" s="305"/>
      <c r="R15" s="305"/>
      <c r="S15" s="305"/>
      <c r="T15" s="305"/>
      <c r="U15" s="305"/>
    </row>
    <row r="16" spans="2:21" ht="12.75" customHeight="1">
      <c r="B16" s="29"/>
      <c r="C16" s="30"/>
      <c r="D16" s="208"/>
      <c r="E16" s="208"/>
      <c r="F16" s="208"/>
      <c r="G16" s="208"/>
      <c r="H16" s="208"/>
      <c r="I16" s="208"/>
      <c r="J16" s="208"/>
      <c r="K16" s="208"/>
      <c r="L16" s="17"/>
      <c r="M16" s="68">
        <f t="shared" ref="M16" si="0">B16</f>
        <v>0</v>
      </c>
      <c r="N16" s="68"/>
      <c r="O16" s="68"/>
      <c r="P16" s="68"/>
      <c r="Q16" s="68"/>
      <c r="R16" s="68"/>
      <c r="S16" s="68"/>
      <c r="T16" s="68"/>
      <c r="U16" s="68"/>
    </row>
    <row r="17" spans="2:22" s="31" customFormat="1" ht="18" customHeight="1">
      <c r="B17" s="314" t="s">
        <v>1</v>
      </c>
      <c r="C17" s="314"/>
      <c r="D17" s="314"/>
      <c r="E17" s="314"/>
      <c r="F17" s="45"/>
      <c r="G17" s="45"/>
      <c r="H17" s="314" t="s">
        <v>70</v>
      </c>
      <c r="I17" s="314"/>
      <c r="J17" s="314"/>
      <c r="K17" s="314"/>
      <c r="L17" s="22"/>
      <c r="M17" s="207" t="s">
        <v>111</v>
      </c>
      <c r="N17" s="207"/>
      <c r="O17" s="207"/>
      <c r="P17" s="207"/>
      <c r="Q17" s="97"/>
      <c r="R17" s="207" t="s">
        <v>88</v>
      </c>
      <c r="S17" s="207"/>
      <c r="T17" s="207"/>
      <c r="U17" s="207"/>
    </row>
    <row r="18" spans="2:22" ht="13.5" customHeight="1" thickBot="1">
      <c r="K18" s="73"/>
      <c r="L18" s="17"/>
      <c r="Q18" s="63">
        <v>0</v>
      </c>
    </row>
    <row r="19" spans="2:22" ht="12.75" customHeight="1">
      <c r="B19" s="236" t="s">
        <v>69</v>
      </c>
      <c r="C19" s="236"/>
      <c r="D19" s="236"/>
      <c r="E19" s="104">
        <v>-550000</v>
      </c>
      <c r="H19" s="209" t="s">
        <v>71</v>
      </c>
      <c r="I19" s="210"/>
      <c r="J19" s="210"/>
      <c r="K19" s="211"/>
      <c r="L19" s="17"/>
      <c r="M19" s="166" t="s">
        <v>52</v>
      </c>
      <c r="N19" s="167"/>
      <c r="O19" s="168"/>
      <c r="P19" s="98">
        <f>500*11*12</f>
        <v>66000</v>
      </c>
      <c r="Q19" s="63">
        <v>0</v>
      </c>
      <c r="R19" s="169" t="s">
        <v>94</v>
      </c>
      <c r="S19" s="170"/>
      <c r="T19" s="170"/>
      <c r="U19" s="171"/>
    </row>
    <row r="20" spans="2:22" ht="13.5" customHeight="1">
      <c r="H20" s="212"/>
      <c r="I20" s="213"/>
      <c r="J20" s="213"/>
      <c r="K20" s="214"/>
      <c r="L20" s="17"/>
      <c r="M20" s="90" t="s">
        <v>53</v>
      </c>
      <c r="N20" s="3"/>
      <c r="O20" s="5"/>
      <c r="P20" s="98">
        <v>0</v>
      </c>
      <c r="Q20" s="63"/>
      <c r="R20" s="85"/>
      <c r="S20" s="40"/>
      <c r="T20" s="40"/>
      <c r="U20" s="86"/>
    </row>
    <row r="21" spans="2:22" ht="13.5" customHeight="1">
      <c r="B21" s="228" t="s">
        <v>90</v>
      </c>
      <c r="C21" s="228"/>
      <c r="D21" s="70">
        <v>7.0000000000000007E-2</v>
      </c>
      <c r="E21" s="17" t="s">
        <v>15</v>
      </c>
      <c r="F21" s="17"/>
      <c r="H21" s="306" t="s">
        <v>75</v>
      </c>
      <c r="I21" s="307"/>
      <c r="J21" s="307"/>
      <c r="K21" s="308"/>
      <c r="L21" s="17"/>
      <c r="M21" s="90" t="s">
        <v>54</v>
      </c>
      <c r="N21" s="3"/>
      <c r="O21" s="5"/>
      <c r="P21" s="99">
        <f>P22*P23*P24</f>
        <v>0</v>
      </c>
      <c r="Q21" s="63"/>
      <c r="R21" s="85"/>
      <c r="S21" s="40"/>
      <c r="T21" s="40"/>
      <c r="U21" s="86"/>
    </row>
    <row r="22" spans="2:22" ht="13.5" customHeight="1">
      <c r="B22" s="17"/>
      <c r="C22" s="17"/>
      <c r="D22" s="22"/>
      <c r="E22" s="17"/>
      <c r="F22" s="17"/>
      <c r="H22" s="309" t="s">
        <v>91</v>
      </c>
      <c r="I22" s="310"/>
      <c r="J22" s="310"/>
      <c r="K22" s="311"/>
      <c r="L22" s="17"/>
      <c r="M22" s="91" t="s">
        <v>104</v>
      </c>
      <c r="N22" s="9"/>
      <c r="O22" s="5"/>
      <c r="P22" s="98">
        <v>0</v>
      </c>
      <c r="Q22" s="63"/>
      <c r="R22" s="85"/>
      <c r="S22" s="40"/>
      <c r="T22" s="40"/>
      <c r="U22" s="86"/>
    </row>
    <row r="23" spans="2:22" ht="13.5" customHeight="1" thickBot="1">
      <c r="B23" s="229" t="s">
        <v>81</v>
      </c>
      <c r="C23" s="229"/>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12" t="s">
        <v>17</v>
      </c>
      <c r="I24" s="313"/>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29" t="s">
        <v>16</v>
      </c>
      <c r="C25" s="229"/>
      <c r="D25" s="72">
        <v>100000</v>
      </c>
      <c r="E25" s="17"/>
      <c r="F25" s="17"/>
      <c r="H25" s="141"/>
      <c r="I25" s="317"/>
      <c r="J25" s="317"/>
      <c r="K25" s="142"/>
      <c r="L25" s="17"/>
      <c r="M25" s="92" t="s">
        <v>55</v>
      </c>
      <c r="N25" s="5"/>
      <c r="O25" s="5"/>
      <c r="P25" s="98">
        <v>0</v>
      </c>
      <c r="Q25" s="63"/>
      <c r="R25" s="85"/>
      <c r="S25" s="40"/>
      <c r="T25" s="40"/>
      <c r="U25" s="86"/>
    </row>
    <row r="26" spans="2:22" ht="13.5" customHeight="1" thickBot="1">
      <c r="B26" s="17"/>
      <c r="C26" s="17"/>
      <c r="D26" s="17"/>
      <c r="E26" s="17"/>
      <c r="F26" s="17"/>
      <c r="H26" s="75"/>
      <c r="I26" s="318"/>
      <c r="J26" s="318"/>
      <c r="K26" s="76"/>
      <c r="L26" s="17"/>
      <c r="M26" s="90" t="s">
        <v>56</v>
      </c>
      <c r="N26" s="3"/>
      <c r="O26" s="5"/>
      <c r="P26" s="102">
        <f>SUM(P27:P30)</f>
        <v>4000</v>
      </c>
      <c r="Q26" s="63"/>
      <c r="R26" s="85"/>
      <c r="S26" s="40"/>
      <c r="T26" s="40"/>
      <c r="U26" s="86"/>
    </row>
    <row r="27" spans="2:22" ht="13.5" customHeight="1">
      <c r="B27" s="33">
        <v>2023</v>
      </c>
      <c r="C27" s="315" t="s">
        <v>32</v>
      </c>
      <c r="D27" s="316"/>
      <c r="E27" s="51">
        <v>55800</v>
      </c>
      <c r="F27" s="32"/>
      <c r="H27" s="215" t="s">
        <v>113</v>
      </c>
      <c r="I27" s="216"/>
      <c r="J27" s="216"/>
      <c r="K27" s="217"/>
      <c r="L27" s="17"/>
      <c r="M27" s="96" t="s">
        <v>7</v>
      </c>
      <c r="N27" s="69"/>
      <c r="O27" s="69"/>
      <c r="P27" s="98">
        <v>0</v>
      </c>
      <c r="Q27" s="63"/>
      <c r="R27" s="85"/>
      <c r="S27" s="40"/>
      <c r="T27" s="40"/>
      <c r="U27" s="86"/>
    </row>
    <row r="28" spans="2:22" ht="13.5" customHeight="1">
      <c r="B28" s="204">
        <f>B27+1</f>
        <v>2024</v>
      </c>
      <c r="C28" s="315" t="s">
        <v>33</v>
      </c>
      <c r="D28" s="316"/>
      <c r="E28" s="51">
        <v>55800</v>
      </c>
      <c r="F28" s="17"/>
      <c r="H28" s="218"/>
      <c r="I28" s="219"/>
      <c r="J28" s="219"/>
      <c r="K28" s="220"/>
      <c r="L28" s="17"/>
      <c r="M28" s="93" t="s">
        <v>8</v>
      </c>
      <c r="N28" s="67"/>
      <c r="O28" s="67"/>
      <c r="P28" s="98">
        <v>0</v>
      </c>
      <c r="Q28" s="63"/>
      <c r="R28" s="85"/>
      <c r="S28" s="40"/>
      <c r="T28" s="40"/>
      <c r="U28" s="86"/>
      <c r="V28" s="16" t="s">
        <v>45</v>
      </c>
    </row>
    <row r="29" spans="2:22" ht="13.5" customHeight="1">
      <c r="B29" s="204">
        <f t="shared" ref="B29:B56" si="1">B28+1</f>
        <v>2025</v>
      </c>
      <c r="C29" s="315" t="s">
        <v>34</v>
      </c>
      <c r="D29" s="316"/>
      <c r="E29" s="51">
        <v>55800</v>
      </c>
      <c r="F29" s="17"/>
      <c r="H29" s="309" t="s">
        <v>41</v>
      </c>
      <c r="I29" s="310"/>
      <c r="J29" s="310"/>
      <c r="K29" s="311"/>
      <c r="L29" s="17"/>
      <c r="M29" s="93" t="s">
        <v>9</v>
      </c>
      <c r="N29" s="67"/>
      <c r="O29" s="67"/>
      <c r="P29" s="98">
        <v>4000</v>
      </c>
      <c r="Q29" s="63"/>
      <c r="R29" s="85"/>
      <c r="S29" s="40"/>
      <c r="T29" s="40"/>
      <c r="U29" s="86"/>
    </row>
    <row r="30" spans="2:22" ht="13.5" customHeight="1" thickBot="1">
      <c r="B30" s="204">
        <f t="shared" si="1"/>
        <v>2026</v>
      </c>
      <c r="C30" s="315" t="s">
        <v>35</v>
      </c>
      <c r="D30" s="316"/>
      <c r="E30" s="51">
        <v>55800</v>
      </c>
      <c r="F30" s="17"/>
      <c r="H30" s="137"/>
      <c r="I30" s="237"/>
      <c r="J30" s="237"/>
      <c r="K30" s="139"/>
      <c r="L30" s="17"/>
      <c r="M30" s="93" t="s">
        <v>10</v>
      </c>
      <c r="N30" s="10"/>
      <c r="O30" s="10"/>
      <c r="P30" s="98">
        <v>0</v>
      </c>
      <c r="Q30" s="63"/>
      <c r="R30" s="85"/>
      <c r="S30" s="40"/>
      <c r="T30" s="40"/>
      <c r="U30" s="86"/>
    </row>
    <row r="31" spans="2:22" ht="13.5" customHeight="1" thickBot="1">
      <c r="B31" s="34">
        <f t="shared" si="1"/>
        <v>2027</v>
      </c>
      <c r="C31" s="315" t="s">
        <v>36</v>
      </c>
      <c r="D31" s="316"/>
      <c r="E31" s="51">
        <v>55800</v>
      </c>
      <c r="F31" s="17"/>
      <c r="H31" s="312" t="s">
        <v>19</v>
      </c>
      <c r="I31" s="313"/>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315" t="s">
        <v>37</v>
      </c>
      <c r="D32" s="316"/>
      <c r="E32" s="51">
        <v>55800</v>
      </c>
      <c r="F32" s="17"/>
      <c r="H32" s="141"/>
      <c r="I32" s="317"/>
      <c r="J32" s="317"/>
      <c r="K32" s="142"/>
      <c r="L32" s="17"/>
      <c r="M32" s="94" t="s">
        <v>3</v>
      </c>
      <c r="N32" s="4"/>
      <c r="O32" s="5"/>
      <c r="P32" s="98">
        <v>0</v>
      </c>
      <c r="Q32" s="63"/>
      <c r="R32" s="85"/>
      <c r="S32" s="40"/>
      <c r="T32" s="40"/>
      <c r="U32" s="86"/>
    </row>
    <row r="33" spans="2:21" ht="13.5" customHeight="1" thickBot="1">
      <c r="B33" s="204">
        <f t="shared" si="1"/>
        <v>2029</v>
      </c>
      <c r="C33" s="315" t="s">
        <v>38</v>
      </c>
      <c r="D33" s="316"/>
      <c r="E33" s="51">
        <v>55800</v>
      </c>
      <c r="F33" s="17"/>
      <c r="H33" s="75"/>
      <c r="I33" s="318"/>
      <c r="J33" s="318"/>
      <c r="K33" s="76"/>
      <c r="L33" s="17"/>
      <c r="M33" s="94" t="s">
        <v>4</v>
      </c>
      <c r="N33" s="4"/>
      <c r="O33" s="5"/>
      <c r="P33" s="98">
        <v>0</v>
      </c>
      <c r="Q33" s="63"/>
      <c r="R33" s="85"/>
      <c r="S33" s="40"/>
      <c r="T33" s="40"/>
      <c r="U33" s="86"/>
    </row>
    <row r="34" spans="2:21" ht="13.5" customHeight="1">
      <c r="B34" s="204">
        <f t="shared" si="1"/>
        <v>2030</v>
      </c>
      <c r="C34" s="315" t="s">
        <v>39</v>
      </c>
      <c r="D34" s="316"/>
      <c r="E34" s="51">
        <v>55800</v>
      </c>
      <c r="F34" s="17"/>
      <c r="H34" s="215" t="s">
        <v>108</v>
      </c>
      <c r="I34" s="216"/>
      <c r="J34" s="216"/>
      <c r="K34" s="217"/>
      <c r="L34" s="17"/>
      <c r="M34" s="149" t="s">
        <v>5</v>
      </c>
      <c r="N34" s="150"/>
      <c r="O34" s="150"/>
      <c r="P34" s="98">
        <v>0</v>
      </c>
      <c r="Q34" s="63">
        <v>0</v>
      </c>
      <c r="R34" s="85"/>
      <c r="S34" s="40"/>
      <c r="T34" s="40"/>
      <c r="U34" s="86"/>
    </row>
    <row r="35" spans="2:21" ht="13.5" customHeight="1">
      <c r="B35" s="204">
        <f t="shared" si="1"/>
        <v>2031</v>
      </c>
      <c r="C35" s="315" t="s">
        <v>40</v>
      </c>
      <c r="D35" s="316"/>
      <c r="E35" s="51">
        <v>55800</v>
      </c>
      <c r="F35" s="17"/>
      <c r="H35" s="218"/>
      <c r="I35" s="219"/>
      <c r="J35" s="219"/>
      <c r="K35" s="220"/>
      <c r="L35" s="17"/>
      <c r="M35" s="149" t="s">
        <v>6</v>
      </c>
      <c r="N35" s="150"/>
      <c r="O35" s="150"/>
      <c r="P35" s="98">
        <v>0</v>
      </c>
      <c r="Q35" s="63"/>
      <c r="R35" s="85"/>
      <c r="S35" s="40"/>
      <c r="T35" s="40"/>
      <c r="U35" s="86"/>
    </row>
    <row r="36" spans="2:21" ht="13.5" customHeight="1">
      <c r="B36" s="34">
        <f t="shared" si="1"/>
        <v>2032</v>
      </c>
      <c r="C36" s="319" t="s">
        <v>21</v>
      </c>
      <c r="D36" s="320"/>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315" t="s">
        <v>22</v>
      </c>
      <c r="D37" s="316"/>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315" t="s">
        <v>23</v>
      </c>
      <c r="D38" s="316"/>
      <c r="E38" s="51">
        <v>55800</v>
      </c>
      <c r="F38" s="17"/>
      <c r="H38" s="137"/>
      <c r="I38" s="237"/>
      <c r="J38" s="237"/>
      <c r="K38" s="139"/>
      <c r="M38" s="149" t="s">
        <v>2</v>
      </c>
      <c r="N38" s="150"/>
      <c r="O38" s="150"/>
      <c r="P38" s="98">
        <v>3200</v>
      </c>
      <c r="Q38" s="63"/>
      <c r="R38" s="85" t="s">
        <v>96</v>
      </c>
      <c r="S38" s="40"/>
      <c r="T38" s="40"/>
      <c r="U38" s="86"/>
    </row>
    <row r="39" spans="2:21" ht="13.5" customHeight="1" thickBot="1">
      <c r="B39" s="204">
        <f t="shared" si="1"/>
        <v>2035</v>
      </c>
      <c r="C39" s="315" t="s">
        <v>25</v>
      </c>
      <c r="D39" s="316"/>
      <c r="E39" s="51">
        <v>55800</v>
      </c>
      <c r="F39" s="17"/>
      <c r="H39" s="312" t="s">
        <v>18</v>
      </c>
      <c r="I39" s="313"/>
      <c r="J39" s="74">
        <f>IF(D23=0,0,IF(D25&gt;0,0,(E57/D23)-PMT(D21,D23,E19)))</f>
        <v>0</v>
      </c>
      <c r="K39" s="140" t="s">
        <v>44</v>
      </c>
      <c r="M39" s="292" t="s">
        <v>92</v>
      </c>
      <c r="N39" s="293"/>
      <c r="O39" s="294"/>
      <c r="P39" s="125">
        <f>P20+P21+P25+P26+P31</f>
        <v>10200</v>
      </c>
      <c r="Q39" s="63"/>
      <c r="R39" s="85"/>
      <c r="S39" s="40"/>
      <c r="T39" s="40"/>
      <c r="U39" s="86"/>
    </row>
    <row r="40" spans="2:21" ht="13.5" customHeight="1" thickBot="1">
      <c r="B40" s="204">
        <f t="shared" si="1"/>
        <v>2036</v>
      </c>
      <c r="C40" s="315" t="s">
        <v>24</v>
      </c>
      <c r="D40" s="316"/>
      <c r="E40" s="51">
        <v>55800</v>
      </c>
      <c r="F40" s="17"/>
      <c r="H40" s="141"/>
      <c r="I40" s="317"/>
      <c r="J40" s="317"/>
      <c r="K40" s="142"/>
      <c r="M40" s="295" t="s">
        <v>110</v>
      </c>
      <c r="N40" s="296"/>
      <c r="O40" s="297"/>
      <c r="P40" s="126">
        <f>P19-P39</f>
        <v>55800</v>
      </c>
      <c r="R40" s="87"/>
      <c r="S40" s="88"/>
      <c r="T40" s="88"/>
      <c r="U40" s="89"/>
    </row>
    <row r="41" spans="2:21" ht="13.4" customHeight="1" thickBot="1">
      <c r="B41" s="34">
        <f t="shared" si="1"/>
        <v>2037</v>
      </c>
      <c r="C41" s="319" t="s">
        <v>26</v>
      </c>
      <c r="D41" s="320"/>
      <c r="E41" s="51">
        <v>155800</v>
      </c>
      <c r="F41" s="17"/>
      <c r="H41" s="75"/>
      <c r="I41" s="318"/>
      <c r="J41" s="318"/>
      <c r="K41" s="76"/>
      <c r="M41" s="103" t="s">
        <v>86</v>
      </c>
    </row>
    <row r="42" spans="2:21" ht="13.5" customHeight="1">
      <c r="B42" s="204">
        <f t="shared" si="1"/>
        <v>2038</v>
      </c>
      <c r="C42" s="315" t="s">
        <v>27</v>
      </c>
      <c r="D42" s="316"/>
      <c r="E42" s="51">
        <v>0</v>
      </c>
      <c r="F42" s="17"/>
      <c r="H42" s="215" t="s">
        <v>109</v>
      </c>
      <c r="I42" s="216"/>
      <c r="J42" s="216"/>
      <c r="K42" s="217"/>
      <c r="M42" s="326"/>
      <c r="N42" s="326"/>
      <c r="O42" s="326"/>
      <c r="P42" s="326"/>
      <c r="Q42" s="326"/>
      <c r="R42" s="326"/>
      <c r="S42" s="326"/>
      <c r="T42" s="326"/>
      <c r="U42" s="326"/>
    </row>
    <row r="43" spans="2:21" ht="13.4" customHeight="1">
      <c r="B43" s="204">
        <f t="shared" si="1"/>
        <v>2039</v>
      </c>
      <c r="C43" s="315" t="s">
        <v>28</v>
      </c>
      <c r="D43" s="316"/>
      <c r="E43" s="51">
        <v>0</v>
      </c>
      <c r="H43" s="218"/>
      <c r="I43" s="219"/>
      <c r="J43" s="219"/>
      <c r="K43" s="220"/>
      <c r="M43" s="326"/>
      <c r="N43" s="326"/>
      <c r="O43" s="326"/>
      <c r="P43" s="326"/>
      <c r="Q43" s="326"/>
      <c r="R43" s="326"/>
      <c r="S43" s="326"/>
      <c r="T43" s="326"/>
      <c r="U43" s="326"/>
    </row>
    <row r="44" spans="2:21" ht="12.65" customHeight="1">
      <c r="B44" s="204">
        <f t="shared" si="1"/>
        <v>2040</v>
      </c>
      <c r="C44" s="315" t="s">
        <v>29</v>
      </c>
      <c r="D44" s="316"/>
      <c r="E44" s="51">
        <v>0</v>
      </c>
      <c r="H44" s="309" t="s">
        <v>76</v>
      </c>
      <c r="I44" s="310"/>
      <c r="J44" s="310"/>
      <c r="K44" s="311"/>
      <c r="M44" s="327"/>
      <c r="N44" s="327"/>
      <c r="O44" s="327"/>
      <c r="P44" s="327"/>
      <c r="Q44" s="327"/>
      <c r="R44" s="327"/>
      <c r="S44" s="327"/>
      <c r="T44" s="327"/>
      <c r="U44" s="327"/>
    </row>
    <row r="45" spans="2:21" ht="12.65" customHeight="1">
      <c r="B45" s="204">
        <f t="shared" si="1"/>
        <v>2041</v>
      </c>
      <c r="C45" s="315" t="s">
        <v>30</v>
      </c>
      <c r="D45" s="316"/>
      <c r="E45" s="51">
        <v>0</v>
      </c>
      <c r="H45" s="321" t="s">
        <v>77</v>
      </c>
      <c r="I45" s="322"/>
      <c r="J45" s="322"/>
      <c r="K45" s="323"/>
      <c r="M45" s="324"/>
      <c r="N45" s="324"/>
      <c r="O45" s="324"/>
      <c r="P45" s="324"/>
      <c r="Q45" s="324"/>
      <c r="R45" s="324"/>
      <c r="S45" s="324"/>
      <c r="T45" s="324"/>
      <c r="U45" s="324"/>
    </row>
    <row r="46" spans="2:21" ht="12.65" customHeight="1">
      <c r="B46" s="35">
        <f t="shared" si="1"/>
        <v>2042</v>
      </c>
      <c r="C46" s="319" t="s">
        <v>31</v>
      </c>
      <c r="D46" s="320"/>
      <c r="E46" s="51">
        <v>0</v>
      </c>
      <c r="H46" s="309" t="s">
        <v>82</v>
      </c>
      <c r="I46" s="310"/>
      <c r="J46" s="310"/>
      <c r="K46" s="311"/>
      <c r="M46" s="325">
        <v>0</v>
      </c>
      <c r="N46" s="325"/>
      <c r="O46" s="325"/>
      <c r="P46" s="325"/>
      <c r="Q46" s="325"/>
      <c r="R46" s="325"/>
      <c r="S46" s="325"/>
      <c r="T46" s="325"/>
      <c r="U46" s="325"/>
    </row>
    <row r="47" spans="2:21" ht="12.65" customHeight="1">
      <c r="B47" s="205">
        <f t="shared" si="1"/>
        <v>2043</v>
      </c>
      <c r="C47" s="315" t="s">
        <v>68</v>
      </c>
      <c r="D47" s="316"/>
      <c r="E47" s="51">
        <v>0</v>
      </c>
      <c r="H47" s="309" t="s">
        <v>80</v>
      </c>
      <c r="I47" s="310"/>
      <c r="J47" s="310"/>
      <c r="K47" s="311"/>
      <c r="M47" s="325"/>
      <c r="N47" s="325"/>
      <c r="O47" s="325"/>
      <c r="P47" s="325"/>
      <c r="Q47" s="325"/>
      <c r="R47" s="325"/>
      <c r="S47" s="325"/>
      <c r="T47" s="325"/>
      <c r="U47" s="325"/>
    </row>
    <row r="48" spans="2:21" ht="12.65" customHeight="1" thickBot="1">
      <c r="B48" s="205">
        <f t="shared" si="1"/>
        <v>2044</v>
      </c>
      <c r="C48" s="315" t="s">
        <v>67</v>
      </c>
      <c r="D48" s="316"/>
      <c r="E48" s="51">
        <v>0</v>
      </c>
      <c r="H48" s="137"/>
      <c r="I48" s="237"/>
      <c r="J48" s="237"/>
      <c r="K48" s="139"/>
      <c r="M48" s="325">
        <v>0</v>
      </c>
      <c r="N48" s="325"/>
      <c r="O48" s="325"/>
      <c r="P48" s="325"/>
      <c r="Q48" s="325"/>
      <c r="R48" s="325"/>
      <c r="S48" s="325"/>
      <c r="T48" s="325"/>
      <c r="U48" s="325"/>
    </row>
    <row r="49" spans="2:21" ht="12.65" customHeight="1" thickBot="1">
      <c r="B49" s="205">
        <f t="shared" si="1"/>
        <v>2045</v>
      </c>
      <c r="C49" s="315" t="s">
        <v>66</v>
      </c>
      <c r="D49" s="316"/>
      <c r="E49" s="51">
        <v>0</v>
      </c>
      <c r="H49" s="312" t="s">
        <v>72</v>
      </c>
      <c r="I49" s="328"/>
      <c r="J49" s="78">
        <f>IF(D23=0,0,-E19/((E57-D25)/D23))</f>
        <v>10.617760617760618</v>
      </c>
      <c r="K49" s="140" t="s">
        <v>20</v>
      </c>
      <c r="M49" s="325">
        <v>0</v>
      </c>
      <c r="N49" s="325"/>
      <c r="O49" s="325"/>
      <c r="P49" s="325"/>
      <c r="Q49" s="325"/>
      <c r="R49" s="325"/>
      <c r="S49" s="325"/>
      <c r="T49" s="325"/>
      <c r="U49" s="325"/>
    </row>
    <row r="50" spans="2:21" ht="12.65" customHeight="1" thickBot="1">
      <c r="B50" s="205">
        <f t="shared" si="1"/>
        <v>2046</v>
      </c>
      <c r="C50" s="315" t="s">
        <v>65</v>
      </c>
      <c r="D50" s="316"/>
      <c r="E50" s="51">
        <v>0</v>
      </c>
      <c r="H50" s="141"/>
      <c r="I50" s="317"/>
      <c r="J50" s="317"/>
      <c r="K50" s="142"/>
      <c r="M50" s="325"/>
      <c r="N50" s="325"/>
      <c r="O50" s="325"/>
      <c r="P50" s="325"/>
      <c r="Q50" s="325"/>
      <c r="R50" s="325"/>
      <c r="S50" s="325"/>
      <c r="T50" s="325"/>
      <c r="U50" s="325"/>
    </row>
    <row r="51" spans="2:21" ht="12.65" customHeight="1" thickBot="1">
      <c r="B51" s="50">
        <f t="shared" si="1"/>
        <v>2047</v>
      </c>
      <c r="C51" s="319" t="s">
        <v>64</v>
      </c>
      <c r="D51" s="320"/>
      <c r="E51" s="51">
        <v>0</v>
      </c>
      <c r="F51" s="36"/>
      <c r="I51" s="283"/>
      <c r="J51" s="283"/>
      <c r="K51" s="79"/>
      <c r="M51" s="325">
        <v>0</v>
      </c>
      <c r="N51" s="325"/>
      <c r="O51" s="325"/>
      <c r="P51" s="325"/>
      <c r="Q51" s="325"/>
      <c r="R51" s="325"/>
      <c r="S51" s="325"/>
      <c r="T51" s="325"/>
      <c r="U51" s="325"/>
    </row>
    <row r="52" spans="2:21" ht="12.65" customHeight="1">
      <c r="B52" s="205">
        <f t="shared" si="1"/>
        <v>2048</v>
      </c>
      <c r="C52" s="315" t="s">
        <v>63</v>
      </c>
      <c r="D52" s="316"/>
      <c r="E52" s="51">
        <v>0</v>
      </c>
      <c r="F52" s="36"/>
      <c r="H52" s="209" t="s">
        <v>73</v>
      </c>
      <c r="I52" s="210"/>
      <c r="J52" s="210"/>
      <c r="K52" s="211"/>
      <c r="M52" s="325"/>
      <c r="N52" s="325"/>
      <c r="O52" s="325"/>
      <c r="P52" s="325"/>
      <c r="Q52" s="325"/>
      <c r="R52" s="325"/>
      <c r="S52" s="325"/>
      <c r="T52" s="325"/>
      <c r="U52" s="325"/>
    </row>
    <row r="53" spans="2:21" ht="12.65" customHeight="1">
      <c r="B53" s="205">
        <f t="shared" si="1"/>
        <v>2049</v>
      </c>
      <c r="C53" s="315" t="s">
        <v>62</v>
      </c>
      <c r="D53" s="316"/>
      <c r="E53" s="51">
        <v>0</v>
      </c>
      <c r="F53" s="36"/>
      <c r="H53" s="212"/>
      <c r="I53" s="213"/>
      <c r="J53" s="213"/>
      <c r="K53" s="214"/>
      <c r="M53" s="325"/>
      <c r="N53" s="325"/>
      <c r="O53" s="325"/>
      <c r="P53" s="325"/>
      <c r="Q53" s="325"/>
      <c r="R53" s="325"/>
      <c r="S53" s="325"/>
      <c r="T53" s="325"/>
      <c r="U53" s="325"/>
    </row>
    <row r="54" spans="2:21" ht="12.65" customHeight="1">
      <c r="B54" s="205">
        <f t="shared" si="1"/>
        <v>2050</v>
      </c>
      <c r="C54" s="315" t="s">
        <v>61</v>
      </c>
      <c r="D54" s="316"/>
      <c r="E54" s="51">
        <v>0</v>
      </c>
      <c r="F54" s="36"/>
      <c r="H54" s="329" t="s">
        <v>83</v>
      </c>
      <c r="I54" s="330"/>
      <c r="J54" s="330"/>
      <c r="K54" s="331"/>
      <c r="M54" s="325"/>
      <c r="N54" s="325"/>
      <c r="O54" s="325"/>
      <c r="P54" s="325"/>
      <c r="Q54" s="325"/>
      <c r="R54" s="325"/>
      <c r="S54" s="325"/>
      <c r="T54" s="325"/>
      <c r="U54" s="325"/>
    </row>
    <row r="55" spans="2:21" ht="12.65" customHeight="1">
      <c r="B55" s="205">
        <f t="shared" si="1"/>
        <v>2051</v>
      </c>
      <c r="C55" s="315" t="s">
        <v>60</v>
      </c>
      <c r="D55" s="316"/>
      <c r="E55" s="51">
        <v>0</v>
      </c>
      <c r="F55" s="36"/>
      <c r="H55" s="329" t="s">
        <v>79</v>
      </c>
      <c r="I55" s="330"/>
      <c r="J55" s="330"/>
      <c r="K55" s="331"/>
      <c r="M55" s="325"/>
      <c r="N55" s="325"/>
      <c r="O55" s="325"/>
      <c r="P55" s="325"/>
      <c r="Q55" s="325"/>
      <c r="R55" s="325"/>
      <c r="S55" s="325"/>
      <c r="T55" s="325"/>
      <c r="U55" s="325"/>
    </row>
    <row r="56" spans="2:21" ht="12.65" customHeight="1">
      <c r="B56" s="205">
        <f t="shared" si="1"/>
        <v>2052</v>
      </c>
      <c r="C56" s="315" t="s">
        <v>59</v>
      </c>
      <c r="D56" s="316"/>
      <c r="E56" s="51">
        <v>0</v>
      </c>
      <c r="F56" s="36"/>
      <c r="H56" s="329" t="s">
        <v>78</v>
      </c>
      <c r="I56" s="330"/>
      <c r="J56" s="330"/>
      <c r="K56" s="331"/>
      <c r="M56" s="325"/>
      <c r="N56" s="325"/>
      <c r="O56" s="325"/>
      <c r="P56" s="325"/>
      <c r="Q56" s="325"/>
      <c r="R56" s="325"/>
      <c r="S56" s="325"/>
      <c r="T56" s="325"/>
      <c r="U56" s="325"/>
    </row>
    <row r="57" spans="2:21" ht="16.399999999999999" customHeight="1">
      <c r="B57" s="17"/>
      <c r="C57" s="332" t="s">
        <v>0</v>
      </c>
      <c r="D57" s="333"/>
      <c r="E57" s="52">
        <f>SUM(E27:E56)</f>
        <v>877000</v>
      </c>
      <c r="F57" s="36"/>
      <c r="H57" s="147"/>
      <c r="I57" s="131"/>
      <c r="J57" s="131"/>
      <c r="K57" s="127"/>
      <c r="M57" s="325"/>
      <c r="N57" s="325"/>
      <c r="O57" s="325"/>
      <c r="P57" s="325"/>
      <c r="Q57" s="325"/>
      <c r="R57" s="325"/>
      <c r="S57" s="325"/>
      <c r="T57" s="325"/>
      <c r="U57" s="325"/>
    </row>
    <row r="58" spans="2:21" ht="12.65" customHeight="1">
      <c r="C58" s="17"/>
      <c r="D58" s="17"/>
      <c r="E58" s="36"/>
      <c r="F58" s="36"/>
      <c r="H58" s="334" t="s">
        <v>74</v>
      </c>
      <c r="I58" s="335"/>
      <c r="J58" s="80">
        <f>IF(D23=0,0,((E57-D25)/D23-(-E19-D25)/D23)/((-E19+D25)/2))</f>
        <v>6.7076923076923076E-2</v>
      </c>
      <c r="K58" s="127"/>
      <c r="M58" s="325"/>
      <c r="N58" s="325"/>
      <c r="O58" s="325"/>
      <c r="P58" s="325"/>
      <c r="Q58" s="325"/>
      <c r="R58" s="325"/>
      <c r="S58" s="325"/>
      <c r="T58" s="325"/>
      <c r="U58" s="325"/>
    </row>
    <row r="59" spans="2:21" ht="12.65" customHeight="1" thickBot="1">
      <c r="C59" s="17"/>
      <c r="D59" s="17"/>
      <c r="E59" s="36"/>
      <c r="F59" s="36"/>
      <c r="H59" s="132"/>
      <c r="I59" s="133"/>
      <c r="J59" s="133"/>
      <c r="K59" s="130"/>
      <c r="M59" s="325"/>
      <c r="N59" s="325"/>
      <c r="O59" s="325"/>
      <c r="P59" s="325"/>
      <c r="Q59" s="325"/>
      <c r="R59" s="325"/>
      <c r="S59" s="325"/>
      <c r="T59" s="325"/>
      <c r="U59" s="325"/>
    </row>
    <row r="60" spans="2:21" ht="12.65" customHeight="1">
      <c r="C60" s="17"/>
      <c r="D60" s="17"/>
      <c r="E60" s="36"/>
      <c r="F60" s="36"/>
      <c r="I60" s="81"/>
      <c r="J60" s="81"/>
      <c r="K60" s="79"/>
      <c r="M60" s="325"/>
      <c r="N60" s="325"/>
      <c r="O60" s="325"/>
      <c r="P60" s="325"/>
      <c r="Q60" s="325"/>
      <c r="R60" s="325"/>
      <c r="S60" s="325"/>
      <c r="T60" s="325"/>
      <c r="U60" s="325"/>
    </row>
    <row r="61" spans="2:21" ht="12.65" customHeight="1">
      <c r="C61" s="17"/>
      <c r="D61" s="17"/>
      <c r="E61" s="36"/>
      <c r="F61" s="36"/>
      <c r="I61" s="81"/>
      <c r="J61" s="81"/>
      <c r="K61" s="79"/>
      <c r="M61" s="325"/>
      <c r="N61" s="325"/>
      <c r="O61" s="325"/>
      <c r="P61" s="325"/>
      <c r="Q61" s="325"/>
      <c r="R61" s="325"/>
      <c r="S61" s="325"/>
      <c r="T61" s="325"/>
      <c r="U61" s="325"/>
    </row>
    <row r="62" spans="2:21" ht="12.65" customHeight="1">
      <c r="C62" s="17"/>
      <c r="D62" s="17"/>
      <c r="E62" s="36"/>
      <c r="F62" s="36"/>
      <c r="I62" s="81"/>
      <c r="J62" s="81"/>
      <c r="K62" s="84"/>
      <c r="M62" s="325"/>
      <c r="N62" s="325"/>
      <c r="O62" s="325"/>
      <c r="P62" s="325"/>
      <c r="Q62" s="325"/>
      <c r="R62" s="325"/>
      <c r="S62" s="325"/>
      <c r="T62" s="325"/>
      <c r="U62" s="325"/>
    </row>
    <row r="63" spans="2:21" ht="12.65" customHeight="1">
      <c r="C63" s="17"/>
      <c r="D63" s="17"/>
      <c r="E63" s="36"/>
      <c r="F63" s="36"/>
      <c r="I63" s="81"/>
      <c r="J63" s="81"/>
      <c r="K63" s="176"/>
      <c r="M63" s="325"/>
      <c r="N63" s="325"/>
      <c r="O63" s="325"/>
      <c r="P63" s="325"/>
      <c r="Q63" s="325"/>
      <c r="R63" s="325"/>
      <c r="S63" s="325"/>
      <c r="T63" s="325"/>
      <c r="U63" s="325"/>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66" t="s">
        <v>48</v>
      </c>
      <c r="C65" s="266"/>
      <c r="D65" s="266"/>
      <c r="E65" s="266"/>
      <c r="F65" s="266"/>
      <c r="G65" s="266"/>
      <c r="H65" s="266"/>
      <c r="I65" s="266"/>
      <c r="J65" s="266"/>
      <c r="K65" s="266"/>
      <c r="M65" s="63"/>
      <c r="N65" s="63"/>
      <c r="O65" s="63"/>
      <c r="P65" s="63"/>
      <c r="Q65" s="63"/>
      <c r="R65" s="63"/>
      <c r="S65" s="63"/>
      <c r="T65" s="63"/>
      <c r="U65" s="63"/>
    </row>
    <row r="66" spans="2:21" ht="12" customHeight="1">
      <c r="B66" s="336" t="s">
        <v>50</v>
      </c>
      <c r="C66" s="336"/>
      <c r="D66" s="336"/>
      <c r="E66" s="336"/>
      <c r="F66" s="336"/>
      <c r="G66" s="336"/>
      <c r="H66" s="336"/>
      <c r="I66" s="336"/>
      <c r="J66" s="336"/>
      <c r="K66" s="336"/>
      <c r="M66" s="2"/>
      <c r="N66" s="2"/>
      <c r="O66" s="2"/>
      <c r="P66" s="2"/>
      <c r="Q66" s="2"/>
      <c r="R66" s="2"/>
      <c r="S66" s="2"/>
      <c r="T66" s="2"/>
      <c r="U66" s="2"/>
    </row>
    <row r="67" spans="2:21" ht="12.65" customHeight="1">
      <c r="B67" s="336" t="s">
        <v>49</v>
      </c>
      <c r="C67" s="336"/>
      <c r="D67" s="336"/>
      <c r="E67" s="336"/>
      <c r="F67" s="336"/>
      <c r="G67" s="336"/>
      <c r="H67" s="336"/>
      <c r="I67" s="336"/>
      <c r="J67" s="336"/>
      <c r="K67" s="336"/>
      <c r="M67" s="63"/>
      <c r="N67" s="63"/>
      <c r="O67" s="63">
        <v>0</v>
      </c>
      <c r="P67" s="63"/>
      <c r="Q67" s="63"/>
      <c r="R67" s="63"/>
      <c r="S67" s="63"/>
      <c r="T67" s="63"/>
      <c r="U67" s="63"/>
    </row>
    <row r="68" spans="2:21" ht="12.65" customHeight="1">
      <c r="B68" s="46"/>
      <c r="C68" s="269"/>
      <c r="D68" s="269"/>
      <c r="F68" s="30"/>
      <c r="G68" s="269"/>
      <c r="H68" s="269"/>
      <c r="I68" s="269"/>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68"/>
      <c r="C72" s="268"/>
      <c r="D72" s="268"/>
      <c r="E72" s="57"/>
      <c r="F72" s="57"/>
      <c r="G72" s="57"/>
      <c r="H72" s="57"/>
      <c r="I72" s="57"/>
      <c r="J72" s="57"/>
      <c r="K72" s="57"/>
      <c r="L72" s="57"/>
      <c r="M72" s="63"/>
      <c r="N72" s="63"/>
      <c r="O72" s="63"/>
      <c r="P72" s="63"/>
      <c r="Q72" s="63"/>
      <c r="R72" s="63"/>
      <c r="S72" s="63"/>
      <c r="T72" s="63"/>
      <c r="U72" s="63"/>
    </row>
    <row r="73" spans="2:21" ht="12.65" customHeight="1">
      <c r="B73" s="46"/>
      <c r="C73" s="269"/>
      <c r="D73" s="269"/>
      <c r="E73" s="56"/>
      <c r="F73" s="30"/>
      <c r="G73" s="269"/>
      <c r="H73" s="269"/>
      <c r="I73" s="269"/>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69"/>
      <c r="D80" s="269"/>
      <c r="E80" s="269"/>
      <c r="F80" s="269"/>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64"/>
      <c r="E87" s="265"/>
      <c r="F87" s="265"/>
      <c r="G87" s="265"/>
      <c r="H87" s="265"/>
      <c r="I87" s="265"/>
    </row>
    <row r="88" spans="2:21">
      <c r="D88" s="262"/>
      <c r="E88" s="262"/>
      <c r="F88" s="262"/>
      <c r="G88" s="262"/>
      <c r="H88" s="262"/>
      <c r="I88" s="262"/>
    </row>
    <row r="89" spans="2:21">
      <c r="D89" s="263"/>
      <c r="E89" s="263"/>
      <c r="F89" s="263"/>
      <c r="G89" s="263"/>
      <c r="I89" s="39"/>
    </row>
    <row r="91" spans="2:21">
      <c r="D91" s="264"/>
      <c r="E91" s="265"/>
      <c r="F91" s="265"/>
      <c r="G91" s="265"/>
      <c r="H91" s="265"/>
      <c r="I91" s="265"/>
    </row>
    <row r="92" spans="2:21">
      <c r="D92" s="262"/>
      <c r="E92" s="262"/>
      <c r="F92" s="262"/>
      <c r="G92" s="262"/>
      <c r="H92" s="262"/>
      <c r="I92" s="262"/>
    </row>
    <row r="93" spans="2:21">
      <c r="D93" s="263"/>
      <c r="E93" s="263"/>
      <c r="F93" s="263"/>
      <c r="G93" s="263"/>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61"/>
      <c r="C103" s="261"/>
      <c r="D103" s="261"/>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 ref="M59:U59"/>
    <mergeCell ref="M60:U60"/>
    <mergeCell ref="M61:U61"/>
    <mergeCell ref="M62:U62"/>
    <mergeCell ref="M63:U63"/>
    <mergeCell ref="B65:K65"/>
    <mergeCell ref="C56:D56"/>
    <mergeCell ref="H56:K56"/>
    <mergeCell ref="M56:U56"/>
    <mergeCell ref="C57:D57"/>
    <mergeCell ref="M57:U57"/>
    <mergeCell ref="H58:I58"/>
    <mergeCell ref="M58:U5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C49:D49"/>
    <mergeCell ref="H49:I49"/>
    <mergeCell ref="M49:U49"/>
    <mergeCell ref="C50:D50"/>
    <mergeCell ref="I50:J50"/>
    <mergeCell ref="M50:U50"/>
    <mergeCell ref="C47:D47"/>
    <mergeCell ref="H47:K47"/>
    <mergeCell ref="M47:U47"/>
    <mergeCell ref="C48:D48"/>
    <mergeCell ref="I48:J48"/>
    <mergeCell ref="M48:U48"/>
    <mergeCell ref="C45:D45"/>
    <mergeCell ref="H45:K45"/>
    <mergeCell ref="M45:U45"/>
    <mergeCell ref="C46:D46"/>
    <mergeCell ref="H46:K46"/>
    <mergeCell ref="M46:U46"/>
    <mergeCell ref="M42:U42"/>
    <mergeCell ref="C43:D43"/>
    <mergeCell ref="M43:U43"/>
    <mergeCell ref="C44:D44"/>
    <mergeCell ref="H44:K44"/>
    <mergeCell ref="M44:U44"/>
    <mergeCell ref="C40:D40"/>
    <mergeCell ref="I40:J40"/>
    <mergeCell ref="C41:D41"/>
    <mergeCell ref="I41:J41"/>
    <mergeCell ref="C42:D42"/>
    <mergeCell ref="C38:D38"/>
    <mergeCell ref="I38:J38"/>
    <mergeCell ref="C39:D39"/>
    <mergeCell ref="H39:I39"/>
    <mergeCell ref="H42:K43"/>
    <mergeCell ref="C35:D35"/>
    <mergeCell ref="C36:D36"/>
    <mergeCell ref="C37:D37"/>
    <mergeCell ref="C32:D32"/>
    <mergeCell ref="I32:J32"/>
    <mergeCell ref="C33:D33"/>
    <mergeCell ref="I33:J33"/>
    <mergeCell ref="C34:D34"/>
    <mergeCell ref="H34:K35"/>
    <mergeCell ref="C30:D30"/>
    <mergeCell ref="I30:J30"/>
    <mergeCell ref="C31:D31"/>
    <mergeCell ref="H31:I31"/>
    <mergeCell ref="B25:C25"/>
    <mergeCell ref="I25:J25"/>
    <mergeCell ref="I26:J26"/>
    <mergeCell ref="C27:D27"/>
    <mergeCell ref="C28:D28"/>
    <mergeCell ref="H27:K28"/>
    <mergeCell ref="B21:C21"/>
    <mergeCell ref="H21:K21"/>
    <mergeCell ref="H22:K22"/>
    <mergeCell ref="B23:C23"/>
    <mergeCell ref="H24:I24"/>
    <mergeCell ref="D16:K16"/>
    <mergeCell ref="B17:E17"/>
    <mergeCell ref="H17:K17"/>
    <mergeCell ref="C29:D29"/>
    <mergeCell ref="H29:K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2024-03-20T13:03:12Z</cp:lastPrinted>
  <dcterms:created xsi:type="dcterms:W3CDTF">2006-12-22T12:34:17Z</dcterms:created>
  <dcterms:modified xsi:type="dcterms:W3CDTF">2024-03-20T13:03:27Z</dcterms:modified>
</cp:coreProperties>
</file>